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усор\Сайт маълумотлар\"/>
    </mc:Choice>
  </mc:AlternateContent>
  <xr:revisionPtr revIDLastSave="0" documentId="8_{62FD1561-2364-476A-9C40-433C1E9A6B80}" xr6:coauthVersionLast="45" xr6:coauthVersionMax="45" xr10:uidLastSave="{00000000-0000-0000-0000-000000000000}"/>
  <bookViews>
    <workbookView xWindow="-120" yWindow="-120" windowWidth="29040" windowHeight="15840" xr2:uid="{26EAEC84-EAF3-4091-8B61-0FD838290FB9}"/>
  </bookViews>
  <sheets>
    <sheet name="Автолар ва обектлар" sheetId="1" r:id="rId1"/>
    <sheet name="Мулклар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95" i="2" l="1"/>
  <c r="N92" i="2"/>
  <c r="N91" i="2"/>
  <c r="N93" i="2" s="1"/>
  <c r="N88" i="2"/>
  <c r="N87" i="2"/>
  <c r="N86" i="2"/>
  <c r="N89" i="2" s="1"/>
  <c r="N83" i="2"/>
  <c r="N82" i="2"/>
  <c r="N81" i="2"/>
  <c r="N84" i="2" s="1"/>
  <c r="N80" i="2"/>
  <c r="N77" i="2"/>
  <c r="N76" i="2"/>
  <c r="N75" i="2"/>
  <c r="N78" i="2" s="1"/>
  <c r="N72" i="2"/>
  <c r="N71" i="2"/>
  <c r="N73" i="2" s="1"/>
  <c r="N68" i="2"/>
  <c r="N67" i="2"/>
  <c r="N66" i="2"/>
  <c r="N65" i="2"/>
  <c r="N64" i="2"/>
  <c r="N63" i="2"/>
  <c r="N62" i="2"/>
  <c r="N61" i="2"/>
  <c r="N69" i="2" s="1"/>
  <c r="N58" i="2"/>
  <c r="N57" i="2"/>
  <c r="N59" i="2" s="1"/>
  <c r="N54" i="2"/>
  <c r="N55" i="2" s="1"/>
  <c r="N52" i="2"/>
  <c r="N51" i="2"/>
  <c r="N50" i="2"/>
  <c r="N49" i="2"/>
  <c r="N48" i="2"/>
  <c r="N45" i="2"/>
  <c r="N44" i="2"/>
  <c r="N43" i="2"/>
  <c r="N42" i="2"/>
  <c r="A42" i="2"/>
  <c r="A43" i="2" s="1"/>
  <c r="A44" i="2" s="1"/>
  <c r="A45" i="2" s="1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46" i="2" s="1"/>
  <c r="N17" i="2"/>
  <c r="N16" i="2"/>
  <c r="N15" i="2"/>
  <c r="N14" i="2"/>
  <c r="N18" i="2" s="1"/>
  <c r="N13" i="2"/>
  <c r="N10" i="2"/>
  <c r="N9" i="2"/>
  <c r="N8" i="2"/>
  <c r="N11" i="2" s="1"/>
  <c r="N4" i="2" s="1"/>
  <c r="N6" i="2"/>
</calcChain>
</file>

<file path=xl/sharedStrings.xml><?xml version="1.0" encoding="utf-8"?>
<sst xmlns="http://schemas.openxmlformats.org/spreadsheetml/2006/main" count="3090" uniqueCount="1469">
  <si>
    <t>OS-01</t>
  </si>
  <si>
    <t>Дата: 27.12.2022</t>
  </si>
  <si>
    <t>Книга учета ОС: 04. Бухгалтерская книга. Валюта книги учета: UZS</t>
  </si>
  <si>
    <t>Группа учета/тип ОС: Не задано</t>
  </si>
  <si>
    <t>В подразделении: Не задано</t>
  </si>
  <si>
    <t>МОЛ: Не задано</t>
  </si>
  <si>
    <t>Склад: Не задано</t>
  </si>
  <si>
    <t>Местонахождение: Не задано</t>
  </si>
  <si>
    <t>На балансе: Да</t>
  </si>
  <si>
    <t>Состояние ОС: Не задано</t>
  </si>
  <si>
    <t>Способ поступления ОС: Не задан</t>
  </si>
  <si>
    <t>№ п/п</t>
  </si>
  <si>
    <t>Код гр. 
уч. ОС</t>
  </si>
  <si>
    <t>Наименование 
гр. учета ОС</t>
  </si>
  <si>
    <t>Наименование 
типа ОС</t>
  </si>
  <si>
    <t>Инвентарный номер ОС</t>
  </si>
  <si>
    <t>Наименование ОС</t>
  </si>
  <si>
    <t>Подр.</t>
  </si>
  <si>
    <t>МОЛ</t>
  </si>
  <si>
    <t>Состояние ОС</t>
  </si>
  <si>
    <t>Местона-хождение</t>
  </si>
  <si>
    <t>Дата ввода в эксп.</t>
  </si>
  <si>
    <t>Первона-чальная стоим.</t>
  </si>
  <si>
    <t>Балансовая стоим.</t>
  </si>
  <si>
    <t>Сумма переоценок</t>
  </si>
  <si>
    <t>Накопленная амортизация</t>
  </si>
  <si>
    <t>Остаточная стоим.</t>
  </si>
  <si>
    <t>1</t>
  </si>
  <si>
    <t>2</t>
  </si>
  <si>
    <t>3</t>
  </si>
  <si>
    <t>5</t>
  </si>
  <si>
    <t>6</t>
  </si>
  <si>
    <t>7</t>
  </si>
  <si>
    <t>8</t>
  </si>
  <si>
    <t>10</t>
  </si>
  <si>
    <t>11</t>
  </si>
  <si>
    <t>12</t>
  </si>
  <si>
    <t>23</t>
  </si>
  <si>
    <t>24</t>
  </si>
  <si>
    <t>25</t>
  </si>
  <si>
    <t>26</t>
  </si>
  <si>
    <t>27</t>
  </si>
  <si>
    <t>28</t>
  </si>
  <si>
    <t>16509</t>
  </si>
  <si>
    <t>Здания и строения</t>
  </si>
  <si>
    <t>00111-4D</t>
  </si>
  <si>
    <t>Здание филиала по ул. Муминова 29/1</t>
  </si>
  <si>
    <t>00111</t>
  </si>
  <si>
    <t>XALILOV HOSHIM NASIMOVICH</t>
  </si>
  <si>
    <t>В эксплуатации</t>
  </si>
  <si>
    <t>Здания филиала банка ул. И.Муминова 29/1</t>
  </si>
  <si>
    <t>01.12.2011</t>
  </si>
  <si>
    <t>00192/001</t>
  </si>
  <si>
    <t>Здание филиала по ул. Камилон 28</t>
  </si>
  <si>
    <t>00192</t>
  </si>
  <si>
    <t>Kenjayev Ixtiyor Terkashevich</t>
  </si>
  <si>
    <t>Здание банка</t>
  </si>
  <si>
    <t>12.09.2008</t>
  </si>
  <si>
    <t>00200-2462</t>
  </si>
  <si>
    <t>Янги бино Навоий шахар Фаровон 55Т</t>
  </si>
  <si>
    <t>00200</t>
  </si>
  <si>
    <t>Umarov Tulkin Buriyevich</t>
  </si>
  <si>
    <t>Административное здание филиала</t>
  </si>
  <si>
    <t>22.06.2022</t>
  </si>
  <si>
    <t>4</t>
  </si>
  <si>
    <t>00200-4012-062</t>
  </si>
  <si>
    <t>Здание филиала по ул. Низами 28</t>
  </si>
  <si>
    <t>02.12.1996</t>
  </si>
  <si>
    <t>00200-4013-063</t>
  </si>
  <si>
    <t>Здание минибанка Гулистон по ул. Проспект 4а  Х.Дустлик 48-1</t>
  </si>
  <si>
    <t>Здания банка(квартира И.Каримов)</t>
  </si>
  <si>
    <t>28.09.2007</t>
  </si>
  <si>
    <t>002269008</t>
  </si>
  <si>
    <t>Здание филиала по ул. Ахунбабаева 68</t>
  </si>
  <si>
    <t>00226</t>
  </si>
  <si>
    <t>Djurayev Kodir Kazimovich</t>
  </si>
  <si>
    <t>Здания филиала ул. Охунбобоева № 68</t>
  </si>
  <si>
    <t>11.11.1996</t>
  </si>
  <si>
    <t>00282/б/н/23</t>
  </si>
  <si>
    <t>Здание филиала по ул М.Улугбек 62</t>
  </si>
  <si>
    <t>00282</t>
  </si>
  <si>
    <t>Raxmanov Alisher Saidkamolovich</t>
  </si>
  <si>
    <t>Конверсия амалиётлари булими</t>
  </si>
  <si>
    <t>28.11.1996</t>
  </si>
  <si>
    <t>003680000</t>
  </si>
  <si>
    <t>Здание ул.Хондамир,77А</t>
  </si>
  <si>
    <t>00368</t>
  </si>
  <si>
    <t>TASHMURATOV ABDULLA SAPAROVICH</t>
  </si>
  <si>
    <t>Административное здание филиала - г. Гулистан, ул. Хондамир,77А</t>
  </si>
  <si>
    <t>14.06.2022</t>
  </si>
  <si>
    <t>9</t>
  </si>
  <si>
    <t>0036800368</t>
  </si>
  <si>
    <t>Здание филиала по ул. Ахунбабаева.49</t>
  </si>
  <si>
    <t>Административное здание филиала - г. Гулистан, ул. Ахунбобоева,49</t>
  </si>
  <si>
    <t>27.11.1996</t>
  </si>
  <si>
    <t>0044600446</t>
  </si>
  <si>
    <t>Банковское помещ.- Кибрайский р-н Ок-Ковок кфй СВТ Мичуринец (Дом отдыха)</t>
  </si>
  <si>
    <t>10725</t>
  </si>
  <si>
    <t>Hasanov Alisher Rajabboyevich</t>
  </si>
  <si>
    <t>Кибрай -дача зона отдыха Мичуринец</t>
  </si>
  <si>
    <t>15.03.2022</t>
  </si>
  <si>
    <t>00446376</t>
  </si>
  <si>
    <t>Здание Головного банка по ул Абая 4а</t>
  </si>
  <si>
    <t>00446</t>
  </si>
  <si>
    <t>Банк биносида-Абай 4 а</t>
  </si>
  <si>
    <t>28.06.2002</t>
  </si>
  <si>
    <t>00982/1/б/н</t>
  </si>
  <si>
    <t>Здание филиала по ул. Х.Дустлиги 62</t>
  </si>
  <si>
    <t>00982</t>
  </si>
  <si>
    <t>Mamatmuradov Gayrat Sanaqulovich</t>
  </si>
  <si>
    <t>Юрист хонаси</t>
  </si>
  <si>
    <t>13.06.2007</t>
  </si>
  <si>
    <t>13</t>
  </si>
  <si>
    <t>01019/1315</t>
  </si>
  <si>
    <t>Здание филиала по ул. Мустакиллик 1а</t>
  </si>
  <si>
    <t>01019</t>
  </si>
  <si>
    <t>YULDASHEV JAMOLIDDIN ZOYIROVICH</t>
  </si>
  <si>
    <t>Хужалик ишлар бўлими</t>
  </si>
  <si>
    <t>28.04.2005</t>
  </si>
  <si>
    <t>14</t>
  </si>
  <si>
    <t>01019/2557</t>
  </si>
  <si>
    <t>Здания - Охангарон тумани Гуслитон КФЙ</t>
  </si>
  <si>
    <t>Охангарон БХО</t>
  </si>
  <si>
    <t>16.12.2019</t>
  </si>
  <si>
    <t>15</t>
  </si>
  <si>
    <t>01083-1064</t>
  </si>
  <si>
    <t>Здание филиала по ул. Корасув 4</t>
  </si>
  <si>
    <t>01083</t>
  </si>
  <si>
    <t>ABDULLAYEV BEXZOD ZAFAROVICH</t>
  </si>
  <si>
    <t>Банк биносидаги бошка хар хил махсулотлар</t>
  </si>
  <si>
    <t>03.08.2007</t>
  </si>
  <si>
    <t>16</t>
  </si>
  <si>
    <t>01084/100</t>
  </si>
  <si>
    <t>Здание филиала по ул. Фархадская 6а</t>
  </si>
  <si>
    <t>01084</t>
  </si>
  <si>
    <t>Bahriyev Shahzod Olimjon o`g`li</t>
  </si>
  <si>
    <t>Помещение ( пост-милиция)</t>
  </si>
  <si>
    <t>31.03.2008</t>
  </si>
  <si>
    <t>17</t>
  </si>
  <si>
    <t>01144-0001</t>
  </si>
  <si>
    <t>Здание по ул. Ц-6 ул. Хуршида дом 85 "Юнус-Обод"</t>
  </si>
  <si>
    <t>01144</t>
  </si>
  <si>
    <t>Xusainov Shakirjan Shanazarovich</t>
  </si>
  <si>
    <t>20.11.2013</t>
  </si>
  <si>
    <t>18</t>
  </si>
  <si>
    <t>1/585</t>
  </si>
  <si>
    <t>Здание филиала по ул Ш.Рашидова 25 а</t>
  </si>
  <si>
    <t>00585</t>
  </si>
  <si>
    <t>OTENIYAZOV HAMIRNIYAZ XOJANIYAZOVICH</t>
  </si>
  <si>
    <t>31.12.1996</t>
  </si>
  <si>
    <t>19</t>
  </si>
  <si>
    <t>100/498</t>
  </si>
  <si>
    <t>Здание филиала по ул.Маърифат 44</t>
  </si>
  <si>
    <t>00498</t>
  </si>
  <si>
    <t>XAMIDOV DONIYORBEK MAVLONOVICH</t>
  </si>
  <si>
    <t>11.12.2006</t>
  </si>
  <si>
    <t>20</t>
  </si>
  <si>
    <t>100989</t>
  </si>
  <si>
    <t>Здание филиала по ул. Ипак Йули 2</t>
  </si>
  <si>
    <t>00989</t>
  </si>
  <si>
    <t>TOSHTEMIROV NAJIMIDDIN MANNONOVICH</t>
  </si>
  <si>
    <t>Банк ховлиси</t>
  </si>
  <si>
    <t>21.10.2002</t>
  </si>
  <si>
    <t>21</t>
  </si>
  <si>
    <t>1960/551</t>
  </si>
  <si>
    <t>Здание Ургенчского филиал (г. Ургенч ул. Ханкинская 104 а)</t>
  </si>
  <si>
    <t>00551</t>
  </si>
  <si>
    <t>Masharipov Ollabergan Eshchanbayevich</t>
  </si>
  <si>
    <t>Кабинет по службе безопасности</t>
  </si>
  <si>
    <t>31.05.2004</t>
  </si>
  <si>
    <t>22</t>
  </si>
  <si>
    <t>328/1265</t>
  </si>
  <si>
    <t>Здание филиала по ул. Ф. Хужаева 32</t>
  </si>
  <si>
    <t>00328</t>
  </si>
  <si>
    <t>Xonaliyev Baxrom Bekmuratovich</t>
  </si>
  <si>
    <t>При филиала 24/7</t>
  </si>
  <si>
    <t>31.08.2004</t>
  </si>
  <si>
    <t>7777-216</t>
  </si>
  <si>
    <t>Здание по ул. Буюк Ипак йули дом 218-220</t>
  </si>
  <si>
    <t>01154</t>
  </si>
  <si>
    <t>Abdullayev Aziz Abduganiyevich</t>
  </si>
  <si>
    <t>24.02.2014</t>
  </si>
  <si>
    <t>итого по типу:</t>
  </si>
  <si>
    <t>1650901001</t>
  </si>
  <si>
    <t xml:space="preserve"> </t>
  </si>
  <si>
    <t>итого по группе:</t>
  </si>
  <si>
    <t>16515</t>
  </si>
  <si>
    <t>Право на аренду</t>
  </si>
  <si>
    <t>0000000001271</t>
  </si>
  <si>
    <t>Сардоба БХО</t>
  </si>
  <si>
    <t>30.11.2022</t>
  </si>
  <si>
    <t>00111-1-3</t>
  </si>
  <si>
    <t>Помещение Цру  и 24\7 г.Каган -</t>
  </si>
  <si>
    <t>10665</t>
  </si>
  <si>
    <t>Каган БХО + 24/7</t>
  </si>
  <si>
    <t>18.12.2019</t>
  </si>
  <si>
    <t>00111-1-A</t>
  </si>
  <si>
    <t>Установка ОПС в помещении Каракуль БХО</t>
  </si>
  <si>
    <t>10668</t>
  </si>
  <si>
    <t>Каракуль БХО +24\7</t>
  </si>
  <si>
    <t>08.09.2020</t>
  </si>
  <si>
    <t>00111-2-A</t>
  </si>
  <si>
    <t>Ремонт арендованного помещения Гиждуван офиса</t>
  </si>
  <si>
    <t>10773</t>
  </si>
  <si>
    <t>"А. Fиждувоний" банк хизматлари офиси</t>
  </si>
  <si>
    <t>30.03.2020</t>
  </si>
  <si>
    <t>00111-3-A</t>
  </si>
  <si>
    <t>Работы по ремонту арендованного здания  Самоний офиса</t>
  </si>
  <si>
    <t>10666</t>
  </si>
  <si>
    <t>Самоний БХО + 24/7</t>
  </si>
  <si>
    <t>31.03.2020</t>
  </si>
  <si>
    <t>29</t>
  </si>
  <si>
    <t>00111-34</t>
  </si>
  <si>
    <t>Ремонт и реконструкыия Каган БХО</t>
  </si>
  <si>
    <t>08.04.2021</t>
  </si>
  <si>
    <t>30</t>
  </si>
  <si>
    <t>00111-4A</t>
  </si>
  <si>
    <t>Ремонт - ПСД - арендованного помещения  - Мохитобон офис (Шофиркон тум)</t>
  </si>
  <si>
    <t>10667</t>
  </si>
  <si>
    <t>Мохитобон БХО +24\7</t>
  </si>
  <si>
    <t>03.06.2020</t>
  </si>
  <si>
    <t>31</t>
  </si>
  <si>
    <t>00111-6-2</t>
  </si>
  <si>
    <t>Каравулбозор БХО +24/7</t>
  </si>
  <si>
    <t>10669</t>
  </si>
  <si>
    <t>Каравулбозор БХО +24\7</t>
  </si>
  <si>
    <t>19.11.2020</t>
  </si>
  <si>
    <t>32</t>
  </si>
  <si>
    <t>00192/2538</t>
  </si>
  <si>
    <t>Реклама махсулотлари</t>
  </si>
  <si>
    <t>10670</t>
  </si>
  <si>
    <t>"Насаф" БХО</t>
  </si>
  <si>
    <t>30.04.2020</t>
  </si>
  <si>
    <t>33</t>
  </si>
  <si>
    <t>00192/2539</t>
  </si>
  <si>
    <t>10671</t>
  </si>
  <si>
    <t>"Косон" БХО</t>
  </si>
  <si>
    <t>34</t>
  </si>
  <si>
    <t>00192/2540</t>
  </si>
  <si>
    <t>Реклама махсулотлари Миришкор БХО</t>
  </si>
  <si>
    <t>10672</t>
  </si>
  <si>
    <t>"Миришкор" БХО</t>
  </si>
  <si>
    <t>35</t>
  </si>
  <si>
    <t>00200-01</t>
  </si>
  <si>
    <t>Канимех БХО</t>
  </si>
  <si>
    <t>10678</t>
  </si>
  <si>
    <t>Помещение "КОНИМЕХ" БХО</t>
  </si>
  <si>
    <t>17.08.2021</t>
  </si>
  <si>
    <t>36</t>
  </si>
  <si>
    <t>00200-1-06</t>
  </si>
  <si>
    <t>Нурафшон БХО</t>
  </si>
  <si>
    <t>10675</t>
  </si>
  <si>
    <t>Помещение "НУРАФШОН" БХО</t>
  </si>
  <si>
    <t>27.12.2019</t>
  </si>
  <si>
    <t>37</t>
  </si>
  <si>
    <t>00200-1-1-1-1</t>
  </si>
  <si>
    <t>Юксалиш БХО</t>
  </si>
  <si>
    <t>10829</t>
  </si>
  <si>
    <t>Помещение "ЮКСАЛИШ" БХО</t>
  </si>
  <si>
    <t>21.09.2020</t>
  </si>
  <si>
    <t>38</t>
  </si>
  <si>
    <t>00200-2-1-1</t>
  </si>
  <si>
    <t>Хатирчи БХО</t>
  </si>
  <si>
    <t>10676</t>
  </si>
  <si>
    <t>Помещение "ХАТИРЧИ" БХО</t>
  </si>
  <si>
    <t>39</t>
  </si>
  <si>
    <t>00200-23-020</t>
  </si>
  <si>
    <t>Навбахор БХО</t>
  </si>
  <si>
    <t>10838</t>
  </si>
  <si>
    <t>Помещение "НАВБАХОР" БХО</t>
  </si>
  <si>
    <t>40</t>
  </si>
  <si>
    <t>00200-2367</t>
  </si>
  <si>
    <t>Кармана БХО Бутка 24/7</t>
  </si>
  <si>
    <t>18.08.2022</t>
  </si>
  <si>
    <t>41</t>
  </si>
  <si>
    <t>00200-3</t>
  </si>
  <si>
    <t>Кизилтепа БХО</t>
  </si>
  <si>
    <t>10677</t>
  </si>
  <si>
    <t>Помещение "КИЗИЛТЕПА" БХО</t>
  </si>
  <si>
    <t>42</t>
  </si>
  <si>
    <t>002260008</t>
  </si>
  <si>
    <t>Лола БХО Наманган шахар</t>
  </si>
  <si>
    <t>10841</t>
  </si>
  <si>
    <t>Лола БХО</t>
  </si>
  <si>
    <t>30.11.2020</t>
  </si>
  <si>
    <t>43</t>
  </si>
  <si>
    <t>002260015</t>
  </si>
  <si>
    <t>Косонсой БХО</t>
  </si>
  <si>
    <t>10680</t>
  </si>
  <si>
    <t>06.10.2020</t>
  </si>
  <si>
    <t>44</t>
  </si>
  <si>
    <t>002263318</t>
  </si>
  <si>
    <t>Наманган шахар Дустлик Банк хизматлари офиси 2019</t>
  </si>
  <si>
    <t>10679</t>
  </si>
  <si>
    <t>Дустлик банк хизматлар маркази</t>
  </si>
  <si>
    <t>26.12.2019</t>
  </si>
  <si>
    <t>45</t>
  </si>
  <si>
    <t>002263781</t>
  </si>
  <si>
    <t>Чорсу БХО</t>
  </si>
  <si>
    <t>10840</t>
  </si>
  <si>
    <t>26.03.2020</t>
  </si>
  <si>
    <t>46</t>
  </si>
  <si>
    <t>00282/435295</t>
  </si>
  <si>
    <t>Прочие МБП - "Боги Сарой" БХО-га реклама жи</t>
  </si>
  <si>
    <t>10684</t>
  </si>
  <si>
    <t>Боги-сарой БХО</t>
  </si>
  <si>
    <t>14.12.2020</t>
  </si>
  <si>
    <t>47</t>
  </si>
  <si>
    <t>00282/435297</t>
  </si>
  <si>
    <t>Прочие МБП - "Челак" БХО-га реклама жихозла</t>
  </si>
  <si>
    <t>10685</t>
  </si>
  <si>
    <t>Челак БХО</t>
  </si>
  <si>
    <t>48</t>
  </si>
  <si>
    <t>00282/435298</t>
  </si>
  <si>
    <t>Лойиш БХО 2019 й</t>
  </si>
  <si>
    <t>10681</t>
  </si>
  <si>
    <t>"Лойиш" банк хизматлари офиси</t>
  </si>
  <si>
    <t>49</t>
  </si>
  <si>
    <t>00282/5200</t>
  </si>
  <si>
    <t>Реклама жихозлари  - "Булунгур БХО"</t>
  </si>
  <si>
    <t>10683</t>
  </si>
  <si>
    <t>Булунгур БХО</t>
  </si>
  <si>
    <t>50</t>
  </si>
  <si>
    <t>003680005</t>
  </si>
  <si>
    <t>Текущий ремонт помещения Гулистон БХО</t>
  </si>
  <si>
    <t>10691</t>
  </si>
  <si>
    <t>Помещение "Гулистон БХО"</t>
  </si>
  <si>
    <t>27.02.2020</t>
  </si>
  <si>
    <t>51</t>
  </si>
  <si>
    <t>003680006</t>
  </si>
  <si>
    <t>Рекламное оформление Сирдаре БХО</t>
  </si>
  <si>
    <t>10692</t>
  </si>
  <si>
    <t>"Тараккиёт" банк хизматлари офиси</t>
  </si>
  <si>
    <t>52</t>
  </si>
  <si>
    <t>003680007</t>
  </si>
  <si>
    <t>Реконструкция помещения Истиклол БХО</t>
  </si>
  <si>
    <t>10694</t>
  </si>
  <si>
    <t>Помещение "Истиклол БХО"</t>
  </si>
  <si>
    <t>31.12.2020</t>
  </si>
  <si>
    <t>53</t>
  </si>
  <si>
    <t>003680008</t>
  </si>
  <si>
    <t>Реконструкция помещения Хумо</t>
  </si>
  <si>
    <t>10695</t>
  </si>
  <si>
    <t>Помещение "Хумо БХО"</t>
  </si>
  <si>
    <t>54</t>
  </si>
  <si>
    <t>003680014/1</t>
  </si>
  <si>
    <t>Реконструкция  Мирзаобод БХО</t>
  </si>
  <si>
    <t>10693</t>
  </si>
  <si>
    <t>Помещение "Мирзаабад БХО"</t>
  </si>
  <si>
    <t>05.03.2020</t>
  </si>
  <si>
    <t>55</t>
  </si>
  <si>
    <t>00446/604</t>
  </si>
  <si>
    <t>Кап. ремонт. Центра банк. услуг ЦОУ распол. по адр. г.Ташкент, Ю.Абад. р-н, 4-кв, ул. А.Дониш, дом 80</t>
  </si>
  <si>
    <t>10831</t>
  </si>
  <si>
    <t>Юридик департамент</t>
  </si>
  <si>
    <t>30.01.2020</t>
  </si>
  <si>
    <t>56</t>
  </si>
  <si>
    <t>00982/200/б/н</t>
  </si>
  <si>
    <t>Логотив "Бахмал" БХО</t>
  </si>
  <si>
    <t>10705</t>
  </si>
  <si>
    <t>Бахмал БХО</t>
  </si>
  <si>
    <t>57</t>
  </si>
  <si>
    <t>00986/2878</t>
  </si>
  <si>
    <t>Таъмирлаш Сарикул БХО</t>
  </si>
  <si>
    <t>10707</t>
  </si>
  <si>
    <t>Mirzobadalov Abubakr Kosimovich</t>
  </si>
  <si>
    <t>"Мехржон" банк хизматлари офиси</t>
  </si>
  <si>
    <t>21.05.2020</t>
  </si>
  <si>
    <t>58</t>
  </si>
  <si>
    <t>00986/2932-1</t>
  </si>
  <si>
    <t>Объектларни ижарага олиш ва ижарага олинган банк биноларини такомиллаштириш хукуки (Сергели БХО)</t>
  </si>
  <si>
    <t>10709</t>
  </si>
  <si>
    <t>Помещение "Сергели" БХО</t>
  </si>
  <si>
    <t>26.02.2021</t>
  </si>
  <si>
    <t>59</t>
  </si>
  <si>
    <t>00986/2994</t>
  </si>
  <si>
    <t>Кушбеги  биносининг ремонти</t>
  </si>
  <si>
    <t>10708</t>
  </si>
  <si>
    <t>Помещение "Кушбеги" БХО</t>
  </si>
  <si>
    <t>03.07.2020</t>
  </si>
  <si>
    <t>60</t>
  </si>
  <si>
    <t>00986/4</t>
  </si>
  <si>
    <t>Ижарага олинган бино (Фаргона йули-2а)</t>
  </si>
  <si>
    <t>00986</t>
  </si>
  <si>
    <t>Банк Биноси</t>
  </si>
  <si>
    <t>31.12.2004</t>
  </si>
  <si>
    <t>61</t>
  </si>
  <si>
    <t>00986/4281</t>
  </si>
  <si>
    <t>Объектларни ижарага олиш ва ижарага олинган банк биноларини такомиллаштириш хукуки (ХПУ Куйлик)</t>
  </si>
  <si>
    <t>10706</t>
  </si>
  <si>
    <t>"Янги Куйлик" банк хизматлари офиси</t>
  </si>
  <si>
    <t>31.10.2019</t>
  </si>
  <si>
    <t>62</t>
  </si>
  <si>
    <t>00986/4282</t>
  </si>
  <si>
    <t>Капитал ремонт</t>
  </si>
  <si>
    <t>63</t>
  </si>
  <si>
    <t>01019/2553</t>
  </si>
  <si>
    <t>Бек барака мини банк ижара обек таком хук</t>
  </si>
  <si>
    <t>Бек барака мини банк</t>
  </si>
  <si>
    <t>14.11.2019</t>
  </si>
  <si>
    <t>64</t>
  </si>
  <si>
    <t>01019/2554</t>
  </si>
  <si>
    <t>Узбекистон мини банк ижара олинган обек таком. хукуки</t>
  </si>
  <si>
    <t>Ўзбекистон мини банк</t>
  </si>
  <si>
    <t>65</t>
  </si>
  <si>
    <t>01019/3751</t>
  </si>
  <si>
    <t>Бекобод БХО ижарага олинган бино такомилаштириш</t>
  </si>
  <si>
    <t>10713</t>
  </si>
  <si>
    <t>Бекобод БХО</t>
  </si>
  <si>
    <t>31.01.2020</t>
  </si>
  <si>
    <t>66</t>
  </si>
  <si>
    <t>01019/4050</t>
  </si>
  <si>
    <t>Чиноз БХО ижарага олинган бино</t>
  </si>
  <si>
    <t>10714</t>
  </si>
  <si>
    <t>Чиноз БХО</t>
  </si>
  <si>
    <t>12.06.2020</t>
  </si>
  <si>
    <t>67</t>
  </si>
  <si>
    <t>01019/4142</t>
  </si>
  <si>
    <t>Янгийул БХО Объектларни ижарага олиш</t>
  </si>
  <si>
    <t>10717</t>
  </si>
  <si>
    <t>Янгийўл БХО</t>
  </si>
  <si>
    <t>17.08.2020</t>
  </si>
  <si>
    <t>68</t>
  </si>
  <si>
    <t>01019/4143</t>
  </si>
  <si>
    <t>Чирчик БХО ижарага олинган бино капитал ремонти</t>
  </si>
  <si>
    <t>10716</t>
  </si>
  <si>
    <t>Чирчик БХО</t>
  </si>
  <si>
    <t>25.08.2020</t>
  </si>
  <si>
    <t>69</t>
  </si>
  <si>
    <t>01083-1066</t>
  </si>
  <si>
    <t>Ижарага олинган банк биноси Яшнобод Мини банкининг капитал ремонти</t>
  </si>
  <si>
    <t>10718</t>
  </si>
  <si>
    <t>"Fалаба" банк хизматлари офиси</t>
  </si>
  <si>
    <t>27.08.2019</t>
  </si>
  <si>
    <t>70</t>
  </si>
  <si>
    <t>01083-1069</t>
  </si>
  <si>
    <t>Объектларни ижарага олиш ва уни такомиллаштириш &amp;#1203;у&amp;#1179;у&amp;#1179;и- "Галаба"БХМ</t>
  </si>
  <si>
    <t>10719</t>
  </si>
  <si>
    <t>"ГАЛАБА" БХО</t>
  </si>
  <si>
    <t>29.01.2020</t>
  </si>
  <si>
    <t>71</t>
  </si>
  <si>
    <t>01144-0079</t>
  </si>
  <si>
    <t>Фаробий БХО</t>
  </si>
  <si>
    <t>10721</t>
  </si>
  <si>
    <t>17.02.2020</t>
  </si>
  <si>
    <t>72</t>
  </si>
  <si>
    <t>01144-0081</t>
  </si>
  <si>
    <t>Юнусобод БХО</t>
  </si>
  <si>
    <t>10830</t>
  </si>
  <si>
    <t>Сайрам БХО</t>
  </si>
  <si>
    <t>73</t>
  </si>
  <si>
    <t>101/498</t>
  </si>
  <si>
    <t>Маърифат БХО таъмирлаш ишлари</t>
  </si>
  <si>
    <t>10698</t>
  </si>
  <si>
    <t>Офис банковских услуг "Маърифат"</t>
  </si>
  <si>
    <t>29.05.2020</t>
  </si>
  <si>
    <t>74</t>
  </si>
  <si>
    <t>102/498</t>
  </si>
  <si>
    <t>Нурхон БХО таъмирлаш ишлари</t>
  </si>
  <si>
    <t>10699</t>
  </si>
  <si>
    <t>Офис банковских услуг "Нурхон"</t>
  </si>
  <si>
    <t>75</t>
  </si>
  <si>
    <t>104/498</t>
  </si>
  <si>
    <t>Риштон БХО биносини таъмирлаш</t>
  </si>
  <si>
    <t>10839</t>
  </si>
  <si>
    <t>Офис банковских услуг "Риштон"</t>
  </si>
  <si>
    <t>14.10.2020</t>
  </si>
  <si>
    <t>76</t>
  </si>
  <si>
    <t>105/498</t>
  </si>
  <si>
    <t>Водил БХО таъмирлаш ишлари</t>
  </si>
  <si>
    <t>10697</t>
  </si>
  <si>
    <t>Офис банковских услуг "Водил"</t>
  </si>
  <si>
    <t>77</t>
  </si>
  <si>
    <t>173100989</t>
  </si>
  <si>
    <t>Китоб мини банк</t>
  </si>
  <si>
    <t>Банк филиал биноси</t>
  </si>
  <si>
    <t>13.11.2019</t>
  </si>
  <si>
    <t>78</t>
  </si>
  <si>
    <t>174500989</t>
  </si>
  <si>
    <t>Оксарой БХО биноси</t>
  </si>
  <si>
    <t>10711</t>
  </si>
  <si>
    <t>Оксарой БХО</t>
  </si>
  <si>
    <t>28.02.2020</t>
  </si>
  <si>
    <t>79</t>
  </si>
  <si>
    <t>1893/551</t>
  </si>
  <si>
    <t>Урганч БХО (Объектни ижарага олиш ва уни такомиллаштириш хукуки)</t>
  </si>
  <si>
    <t>10700</t>
  </si>
  <si>
    <t>Помещение "Урганч" БХО</t>
  </si>
  <si>
    <t>17.12.2019</t>
  </si>
  <si>
    <t>80</t>
  </si>
  <si>
    <t>1933/551</t>
  </si>
  <si>
    <t>Хонка БХО (Объектни ижарага олиш ва уни такомиллаштириш хукуки)</t>
  </si>
  <si>
    <t>10701</t>
  </si>
  <si>
    <t>Помещение "Хонка" БХО</t>
  </si>
  <si>
    <t>81</t>
  </si>
  <si>
    <t>1940/551</t>
  </si>
  <si>
    <t>Янгибозор БХО (Объектларни ижарага олиш ва уни такомиллаштириш хукуки)</t>
  </si>
  <si>
    <t>10776</t>
  </si>
  <si>
    <t>Помещение "Янгибозор" БХО</t>
  </si>
  <si>
    <t>30.12.2020</t>
  </si>
  <si>
    <t>82</t>
  </si>
  <si>
    <t>1979/551</t>
  </si>
  <si>
    <t>Ал. Хоразмий БХО (Объектни ижарага олиш ва уни такомиллаштириш хукуки)</t>
  </si>
  <si>
    <t>10702</t>
  </si>
  <si>
    <t>Помещение "Ал-Хоразмий" БХО</t>
  </si>
  <si>
    <t>83</t>
  </si>
  <si>
    <t>2/585</t>
  </si>
  <si>
    <t>Рекламные товары для Ходжейли БХО</t>
  </si>
  <si>
    <t>10777</t>
  </si>
  <si>
    <t>Помещение Ходжейли БХО</t>
  </si>
  <si>
    <t>84</t>
  </si>
  <si>
    <t>2010/551</t>
  </si>
  <si>
    <t>Жайхун БХО (Объектни ижарага олиш ва уни такомиллаштириш хукуки)</t>
  </si>
  <si>
    <t>10775</t>
  </si>
  <si>
    <t>Помещение "Жайхун" БХО</t>
  </si>
  <si>
    <t>28.10.2020</t>
  </si>
  <si>
    <t>85</t>
  </si>
  <si>
    <t>211800989</t>
  </si>
  <si>
    <t>Чирокчи БХО биноси</t>
  </si>
  <si>
    <t>10710</t>
  </si>
  <si>
    <t>Чирокчи БХО</t>
  </si>
  <si>
    <t>86</t>
  </si>
  <si>
    <t>222400989</t>
  </si>
  <si>
    <t>Чоршанбе БХО биноси</t>
  </si>
  <si>
    <t>10712</t>
  </si>
  <si>
    <t>Чоршанбе БХО</t>
  </si>
  <si>
    <t>13.05.2020</t>
  </si>
  <si>
    <t>87</t>
  </si>
  <si>
    <t>2391/498</t>
  </si>
  <si>
    <t>Хувайдо БХО таъмирлаш ишлари</t>
  </si>
  <si>
    <t>Хувайдо БХО</t>
  </si>
  <si>
    <t>88</t>
  </si>
  <si>
    <t>2401/498</t>
  </si>
  <si>
    <t>Кодирий БХО таъмирлаш ишлари</t>
  </si>
  <si>
    <t>Кодирий БХО</t>
  </si>
  <si>
    <t>31.08.2022</t>
  </si>
  <si>
    <t>89</t>
  </si>
  <si>
    <t>254400989</t>
  </si>
  <si>
    <t>Амир Темур БХО биноси</t>
  </si>
  <si>
    <t>11250</t>
  </si>
  <si>
    <t>Амир Темур БХО</t>
  </si>
  <si>
    <t>16.03.2022</t>
  </si>
  <si>
    <t>90</t>
  </si>
  <si>
    <t>258/1171</t>
  </si>
  <si>
    <t>Андижон филиали биноси</t>
  </si>
  <si>
    <t>01171</t>
  </si>
  <si>
    <t>Abdusalomov Madaminjon Jaloliddin o`gli</t>
  </si>
  <si>
    <t>Банк биноси</t>
  </si>
  <si>
    <t>30.12.2018</t>
  </si>
  <si>
    <t>91</t>
  </si>
  <si>
    <t>3/585</t>
  </si>
  <si>
    <t>Рекламные товары для Тахиаташ БХО</t>
  </si>
  <si>
    <t>10704</t>
  </si>
  <si>
    <t>Помещение Тахиаташ БХО</t>
  </si>
  <si>
    <t>28.12.2020</t>
  </si>
  <si>
    <t>92</t>
  </si>
  <si>
    <t>328/1/72</t>
  </si>
  <si>
    <t>Жаркургон БХО ижарага олинган бино ва уни такомиллаштириш</t>
  </si>
  <si>
    <t>10774</t>
  </si>
  <si>
    <t>Помещение "Жаркурган" БХО</t>
  </si>
  <si>
    <t>23.07.2020</t>
  </si>
  <si>
    <t>93</t>
  </si>
  <si>
    <t>328/61</t>
  </si>
  <si>
    <t>Денов БХО капитал таьмирлаш лойиха смета харажатлари</t>
  </si>
  <si>
    <t>10690</t>
  </si>
  <si>
    <t>Помещение "Денов" БХО</t>
  </si>
  <si>
    <t>26.02.2020</t>
  </si>
  <si>
    <t>94</t>
  </si>
  <si>
    <t>328/71</t>
  </si>
  <si>
    <t>Кумкургон БХО ижарага олинган бинони жорий таьмирлаш (Изготовленов  ПСД )</t>
  </si>
  <si>
    <t>10689</t>
  </si>
  <si>
    <t>Помещение "Кумкурган" БХО</t>
  </si>
  <si>
    <t>95</t>
  </si>
  <si>
    <t>4/585</t>
  </si>
  <si>
    <t>Рекламные товары для Акмангит БХО</t>
  </si>
  <si>
    <t>10778</t>
  </si>
  <si>
    <t>Помещение Акмангит БХО</t>
  </si>
  <si>
    <t>29.07.2020</t>
  </si>
  <si>
    <t>96</t>
  </si>
  <si>
    <t>7777-237</t>
  </si>
  <si>
    <t>Корасу Банк хизматлари маркази капитал таъмир</t>
  </si>
  <si>
    <t>10722</t>
  </si>
  <si>
    <t>Корасу БХО</t>
  </si>
  <si>
    <t>27.11.2019</t>
  </si>
  <si>
    <t>97</t>
  </si>
  <si>
    <t>7777-63</t>
  </si>
  <si>
    <t>Дурмон БХО кошидаги ахолига хизмат курсатиш пункти</t>
  </si>
  <si>
    <t>10723</t>
  </si>
  <si>
    <t>Дурмон БХО</t>
  </si>
  <si>
    <t>19.06.2020</t>
  </si>
  <si>
    <t>1651501001</t>
  </si>
  <si>
    <t>98</t>
  </si>
  <si>
    <t>16529</t>
  </si>
  <si>
    <t>Транспортные средства</t>
  </si>
  <si>
    <t>Captiva</t>
  </si>
  <si>
    <t>00200-4078-18</t>
  </si>
  <si>
    <t>Автомашина "Каптива" гос.номер 01-933-VEA</t>
  </si>
  <si>
    <t>10.11.2014</t>
  </si>
  <si>
    <t>99</t>
  </si>
  <si>
    <t>00446/340</t>
  </si>
  <si>
    <t>Автомашина "Каптива" гос.номер 01-810-LFA</t>
  </si>
  <si>
    <t>Склад</t>
  </si>
  <si>
    <t>21.05.2018</t>
  </si>
  <si>
    <t>100</t>
  </si>
  <si>
    <t>00986/1/1</t>
  </si>
  <si>
    <t>Автомашина Кобальт 01 977 CGA</t>
  </si>
  <si>
    <t>24.11.2021</t>
  </si>
  <si>
    <t>1652901001</t>
  </si>
  <si>
    <t>101</t>
  </si>
  <si>
    <t>Cobalt</t>
  </si>
  <si>
    <t>00111-4B</t>
  </si>
  <si>
    <t>Автомашина "Кобальт" гос.номер 80-086-NAA</t>
  </si>
  <si>
    <t>Кабинет Управляющего</t>
  </si>
  <si>
    <t>17.09.2014</t>
  </si>
  <si>
    <t>102</t>
  </si>
  <si>
    <t>00192/1920_75228892</t>
  </si>
  <si>
    <t>Легковые - COBALT GX/14ATB</t>
  </si>
  <si>
    <t>Гараж</t>
  </si>
  <si>
    <t>28.06.2022</t>
  </si>
  <si>
    <t>103</t>
  </si>
  <si>
    <t>002260021</t>
  </si>
  <si>
    <t>Автомашина " Кобальт" гос.номер 50-250-ОАА</t>
  </si>
  <si>
    <t>29.05.2014</t>
  </si>
  <si>
    <t>104</t>
  </si>
  <si>
    <t>00282/3006</t>
  </si>
  <si>
    <t>Легковые - DAMAS-2 D2 (Дамас Делюкс)2022й</t>
  </si>
  <si>
    <t>30.06.2022</t>
  </si>
  <si>
    <t>105</t>
  </si>
  <si>
    <t>00446/594</t>
  </si>
  <si>
    <t>Автомобиль Сobalt гос № 01285 CGA</t>
  </si>
  <si>
    <t>МАБ Кредит булими. юр. Шахс</t>
  </si>
  <si>
    <t>08.04.2019</t>
  </si>
  <si>
    <t>106</t>
  </si>
  <si>
    <t>00982/155/б/н</t>
  </si>
  <si>
    <t>Автомашина "Кобальт" гос.номер 25-774 DAA</t>
  </si>
  <si>
    <t>Миллий гвардия хонаси</t>
  </si>
  <si>
    <t>30.08.2017</t>
  </si>
  <si>
    <t>107</t>
  </si>
  <si>
    <t>01019/4722</t>
  </si>
  <si>
    <t>Легковые - СOBALT GX/16ATB-PLUS 10/107 DCA</t>
  </si>
  <si>
    <t>Кредитларни мониторинг ?илиш бўлими</t>
  </si>
  <si>
    <t>25.10.2021</t>
  </si>
  <si>
    <t>108</t>
  </si>
  <si>
    <t>010192022402</t>
  </si>
  <si>
    <t>Легковые - автомобил COBALT GX/14 ATB</t>
  </si>
  <si>
    <t>05.07.2022</t>
  </si>
  <si>
    <t>109</t>
  </si>
  <si>
    <t>01144-88</t>
  </si>
  <si>
    <t>Автомашина "Кобальт" гос.номер 01-788-XEA</t>
  </si>
  <si>
    <t>05.07.2017</t>
  </si>
  <si>
    <t>110</t>
  </si>
  <si>
    <t>1483/498</t>
  </si>
  <si>
    <t>Авомашина "Кобальт" гос.номер 40-337-JBA</t>
  </si>
  <si>
    <t>Отдел управления</t>
  </si>
  <si>
    <t>18.05.2018</t>
  </si>
  <si>
    <t>111</t>
  </si>
  <si>
    <t>253500989</t>
  </si>
  <si>
    <t>Автомашина COBALT GX/16ATB(4-позиция,SUMMIT WHITE(GAZ))</t>
  </si>
  <si>
    <t>23.02.2022</t>
  </si>
  <si>
    <t>112</t>
  </si>
  <si>
    <t>557/551</t>
  </si>
  <si>
    <t>Автомашина "Кобальт" гос.номер 90-491-ОАА</t>
  </si>
  <si>
    <t>06.07.2015</t>
  </si>
  <si>
    <t>113</t>
  </si>
  <si>
    <t>7/585</t>
  </si>
  <si>
    <t>Автомашина COBALT гос.номер 95-464-ВВА</t>
  </si>
  <si>
    <t>12.05.2020</t>
  </si>
  <si>
    <t>114</t>
  </si>
  <si>
    <t>770/1171</t>
  </si>
  <si>
    <t>Легковые - KOBALT</t>
  </si>
  <si>
    <t>30.07.2020</t>
  </si>
  <si>
    <t>115</t>
  </si>
  <si>
    <t>7777-148</t>
  </si>
  <si>
    <t>Автомашина "Кобальт" гос.номер 01-630-FFA</t>
  </si>
  <si>
    <t>03.04.2018</t>
  </si>
  <si>
    <t>1652901002</t>
  </si>
  <si>
    <t>116</t>
  </si>
  <si>
    <t>Damas</t>
  </si>
  <si>
    <t>00111-3-2</t>
  </si>
  <si>
    <t>Служебный автомобиль DAMAS</t>
  </si>
  <si>
    <t>11.09.2018</t>
  </si>
  <si>
    <t>117</t>
  </si>
  <si>
    <t>00111-3-B</t>
  </si>
  <si>
    <t>Легковые - Автомобиль Дамас</t>
  </si>
  <si>
    <t>21.07.2020</t>
  </si>
  <si>
    <t>118</t>
  </si>
  <si>
    <t>00200-1272</t>
  </si>
  <si>
    <t>Легковые - Дамас-2 Д2</t>
  </si>
  <si>
    <t>17.07.2020</t>
  </si>
  <si>
    <t>119</t>
  </si>
  <si>
    <t>00200-423-27</t>
  </si>
  <si>
    <t>Автомашина DAMAS</t>
  </si>
  <si>
    <t>19.09.2018</t>
  </si>
  <si>
    <t>120</t>
  </si>
  <si>
    <t>002260016</t>
  </si>
  <si>
    <t>Дамас автомашинаси</t>
  </si>
  <si>
    <t>07.09.2018</t>
  </si>
  <si>
    <t>121</t>
  </si>
  <si>
    <t>00282/1694</t>
  </si>
  <si>
    <t>DAMAS-2(D2) DLX Кузов №XWB7T12YDJP106315, ДВГ№F8CB181560156.</t>
  </si>
  <si>
    <t>08.08.2018</t>
  </si>
  <si>
    <t>122</t>
  </si>
  <si>
    <t>003680002</t>
  </si>
  <si>
    <t>Легковые - Дамас</t>
  </si>
  <si>
    <t>Двор</t>
  </si>
  <si>
    <t>123</t>
  </si>
  <si>
    <t>00446/123</t>
  </si>
  <si>
    <t>Автомашина "Дамас-2" DLX Куз. № XWB7T12YDJP106070 (гос. № 01/482 QFA)</t>
  </si>
  <si>
    <t>МАБ касса (валюта айирбошлаш)</t>
  </si>
  <si>
    <t>27.08.2018</t>
  </si>
  <si>
    <t>124</t>
  </si>
  <si>
    <t>00446/369</t>
  </si>
  <si>
    <t>Автомашина "Дамас-2" DLX Куз. № XWB7T12YDJP106076 (гос. № 01/480 QFA)</t>
  </si>
  <si>
    <t>125</t>
  </si>
  <si>
    <t>00446/629</t>
  </si>
  <si>
    <t>Автомашина "Дамас-2" DLX Куз. № XWB7T12YDJP106150 (гос. № 01/481 QFA)</t>
  </si>
  <si>
    <t>Хавфсизлик Бошлиги</t>
  </si>
  <si>
    <t>126</t>
  </si>
  <si>
    <t>004467417</t>
  </si>
  <si>
    <t>Авто Дамас DLX ( Damas )</t>
  </si>
  <si>
    <t>23.08.2022</t>
  </si>
  <si>
    <t>127</t>
  </si>
  <si>
    <t>00982/161/б/н</t>
  </si>
  <si>
    <t>DAMAS-2 DLX B6OCL4QI2UGZ 25-151 KAA</t>
  </si>
  <si>
    <t>29.08.2018</t>
  </si>
  <si>
    <t>128</t>
  </si>
  <si>
    <t>00982/361/б/н</t>
  </si>
  <si>
    <t>GM-UZ-DAMAS-2 D2 25-869AAA</t>
  </si>
  <si>
    <t>22.09.2020</t>
  </si>
  <si>
    <t>129</t>
  </si>
  <si>
    <t>00986/2903</t>
  </si>
  <si>
    <t>Легковые - Damas-2 D2</t>
  </si>
  <si>
    <t>15.12.2020</t>
  </si>
  <si>
    <t>130</t>
  </si>
  <si>
    <t>00986/2988</t>
  </si>
  <si>
    <t>DAMAS -2 DLX-</t>
  </si>
  <si>
    <t>05.10.2018</t>
  </si>
  <si>
    <t>131</t>
  </si>
  <si>
    <t>00986/4375</t>
  </si>
  <si>
    <t>Автомашина Дамас 01 753 FNA</t>
  </si>
  <si>
    <t>30.09.2020</t>
  </si>
  <si>
    <t>132</t>
  </si>
  <si>
    <t>01019/4242</t>
  </si>
  <si>
    <t>Легковые - DAMAS-2 D2</t>
  </si>
  <si>
    <t>16.09.2020</t>
  </si>
  <si>
    <t>133</t>
  </si>
  <si>
    <t>01019/5061</t>
  </si>
  <si>
    <t>Дамас Транспорт воситаси кузов №XWB7T12YDKP123929</t>
  </si>
  <si>
    <t>04.01.2019</t>
  </si>
  <si>
    <t>134</t>
  </si>
  <si>
    <t>01083-379</t>
  </si>
  <si>
    <t>07.09.2020</t>
  </si>
  <si>
    <t>135</t>
  </si>
  <si>
    <t>01083-851</t>
  </si>
  <si>
    <t>Автомашина DAMAS-2 DLX</t>
  </si>
  <si>
    <t>09.08.2018</t>
  </si>
  <si>
    <t>136</t>
  </si>
  <si>
    <t>01084/214</t>
  </si>
  <si>
    <t>Легковые - DAMAS-2 D2 (Дамас делюкс)</t>
  </si>
  <si>
    <t>137</t>
  </si>
  <si>
    <t>01084/249</t>
  </si>
  <si>
    <t>DAMAS-2 DLX</t>
  </si>
  <si>
    <t>13.08.2018</t>
  </si>
  <si>
    <t>138</t>
  </si>
  <si>
    <t>01144-196</t>
  </si>
  <si>
    <t>03.08.2018</t>
  </si>
  <si>
    <t>139</t>
  </si>
  <si>
    <t>01144-810-02</t>
  </si>
  <si>
    <t>Легковые - DAMAS-2 D2 (Дамас Делю</t>
  </si>
  <si>
    <t>Кабинет отдела кредитования</t>
  </si>
  <si>
    <t>13.10.2020</t>
  </si>
  <si>
    <t>140</t>
  </si>
  <si>
    <t>1144/551</t>
  </si>
  <si>
    <t>Транспортное оборудование Chevrolet Damas2 гос. номер 90 122 SAA</t>
  </si>
  <si>
    <t>29.11.2019</t>
  </si>
  <si>
    <t>141</t>
  </si>
  <si>
    <t>1996/498</t>
  </si>
  <si>
    <t>Легковые - Дамас авмошина сотиб олиш учун</t>
  </si>
  <si>
    <t>25.06.2020</t>
  </si>
  <si>
    <t>142</t>
  </si>
  <si>
    <t>2386/498</t>
  </si>
  <si>
    <t>Легковые - Damas-2 D2 (Дамас делюкс пасс)</t>
  </si>
  <si>
    <t>143</t>
  </si>
  <si>
    <t>258000989</t>
  </si>
  <si>
    <t>Легковые - Автомашина DAMAS-2 D2</t>
  </si>
  <si>
    <t>25.03.2022</t>
  </si>
  <si>
    <t>144</t>
  </si>
  <si>
    <t>328/84</t>
  </si>
  <si>
    <t>Автобусы - Damas-2D2(Дамас Делюкс пассаж)</t>
  </si>
  <si>
    <t>27.07.2020</t>
  </si>
  <si>
    <t>145</t>
  </si>
  <si>
    <t>6/585</t>
  </si>
  <si>
    <t>Автомашина Дамас гос.номер 95-358-ХАА</t>
  </si>
  <si>
    <t>24.08.2018</t>
  </si>
  <si>
    <t>146</t>
  </si>
  <si>
    <t>7777-214</t>
  </si>
  <si>
    <t>Легковые - За автомашину DAMAS-2 D2</t>
  </si>
  <si>
    <t>Бошкарувчи уринбосари</t>
  </si>
  <si>
    <t>1652901003</t>
  </si>
  <si>
    <t>147</t>
  </si>
  <si>
    <t>Lassetti</t>
  </si>
  <si>
    <t>0000000000314</t>
  </si>
  <si>
    <t>Lassetti   автомашина</t>
  </si>
  <si>
    <t>02.11.2022</t>
  </si>
  <si>
    <t>148</t>
  </si>
  <si>
    <t>0000000001084</t>
  </si>
  <si>
    <t>Бошкарувчи хонаси</t>
  </si>
  <si>
    <t>149</t>
  </si>
  <si>
    <t>00111-2-C</t>
  </si>
  <si>
    <t>Автомашина "Ласетти" гос.номер 80-522-YAA</t>
  </si>
  <si>
    <t>04.05.2018</t>
  </si>
  <si>
    <t>150</t>
  </si>
  <si>
    <t>00192/780</t>
  </si>
  <si>
    <t>Легковые - LACETTI L15-15 (GAZ)</t>
  </si>
  <si>
    <t>10.05.2019</t>
  </si>
  <si>
    <t>151</t>
  </si>
  <si>
    <t>00200-2239-21</t>
  </si>
  <si>
    <t>LASETTI L-ELEGANT/AT PLUS summit white(GAZ)</t>
  </si>
  <si>
    <t>30.12.2021</t>
  </si>
  <si>
    <t>152</t>
  </si>
  <si>
    <t>00200-424-28</t>
  </si>
  <si>
    <t>Автомашина LACETTI</t>
  </si>
  <si>
    <t>153</t>
  </si>
  <si>
    <t>002260002</t>
  </si>
  <si>
    <t>Автомашина "Ласетти" гос.номер 50-828-ХАА</t>
  </si>
  <si>
    <t>25.05.2018</t>
  </si>
  <si>
    <t>154</t>
  </si>
  <si>
    <t>002260153</t>
  </si>
  <si>
    <t>Ласетти  50 260 NAA</t>
  </si>
  <si>
    <t>10.03.2022</t>
  </si>
  <si>
    <t>155</t>
  </si>
  <si>
    <t>00282/22</t>
  </si>
  <si>
    <t>Lacetti CDX A/T</t>
  </si>
  <si>
    <t>13.02.2019</t>
  </si>
  <si>
    <t>156</t>
  </si>
  <si>
    <t>003680001</t>
  </si>
  <si>
    <t>Автомащина "Ласетти" гос.номер 20-996-MAA</t>
  </si>
  <si>
    <t>28.04.2018</t>
  </si>
  <si>
    <t>157</t>
  </si>
  <si>
    <t>003680003</t>
  </si>
  <si>
    <t>Автомашина Ласетти  20 30 RAA</t>
  </si>
  <si>
    <t>01.07.2020</t>
  </si>
  <si>
    <t>158</t>
  </si>
  <si>
    <t>00446/227</t>
  </si>
  <si>
    <t>Автомашина Lacetti (1,5) cdx Кузов № XWB5V31BVJA533129</t>
  </si>
  <si>
    <t>159</t>
  </si>
  <si>
    <t>00446/228</t>
  </si>
  <si>
    <t>Автомобиль Lacetti  (1.5 ) CDX</t>
  </si>
  <si>
    <t>МАБ Банк ички хисоб-китоблар булими</t>
  </si>
  <si>
    <t>160</t>
  </si>
  <si>
    <t>004461508</t>
  </si>
  <si>
    <t>Автомашина Lacetti L15-15 (3 позиция) гос. № 01/505 РСА</t>
  </si>
  <si>
    <t>Ташкент БХМ</t>
  </si>
  <si>
    <t>10.04.2019</t>
  </si>
  <si>
    <t>161</t>
  </si>
  <si>
    <t>00446882</t>
  </si>
  <si>
    <t>Автомашина  "Ласетти" гос.номер 01-225-KDА</t>
  </si>
  <si>
    <t>17.04.2014</t>
  </si>
  <si>
    <t>162</t>
  </si>
  <si>
    <t>00982/162/б/н</t>
  </si>
  <si>
    <t>Lacetti (1.5)L15-15 25-501 OAA</t>
  </si>
  <si>
    <t>18.02.2019</t>
  </si>
  <si>
    <t>163</t>
  </si>
  <si>
    <t>00986/2833</t>
  </si>
  <si>
    <t>Легковые - Ласетти, 3-позиция</t>
  </si>
  <si>
    <t>23.04.2019</t>
  </si>
  <si>
    <t>164</t>
  </si>
  <si>
    <t>01019/4059</t>
  </si>
  <si>
    <t>Легковые - LACETTI L-ELEGANT/AT PLUS</t>
  </si>
  <si>
    <t>14.07.2020</t>
  </si>
  <si>
    <t>165</t>
  </si>
  <si>
    <t>01019/5067</t>
  </si>
  <si>
    <t>Автомобил Ласетти(1,5) кузов №XWB5V31BVKA500829</t>
  </si>
  <si>
    <t>15.09.2018</t>
  </si>
  <si>
    <t>166</t>
  </si>
  <si>
    <t>01083-2</t>
  </si>
  <si>
    <t>Автомашина "Ласетти" гос.номер 01-939-GEA</t>
  </si>
  <si>
    <t>167</t>
  </si>
  <si>
    <t>01083-593</t>
  </si>
  <si>
    <t>Легковые - LACETTIL-ELEGANT/AT PLUS</t>
  </si>
  <si>
    <t>168</t>
  </si>
  <si>
    <t>01084/211</t>
  </si>
  <si>
    <t>LACETTI-2 (1.5)</t>
  </si>
  <si>
    <t>169</t>
  </si>
  <si>
    <t>01084/478</t>
  </si>
  <si>
    <t>Легковые - Lacetti L-Elegant/AT Plus</t>
  </si>
  <si>
    <t>15.04.2021</t>
  </si>
  <si>
    <t>170</t>
  </si>
  <si>
    <t>01144-646</t>
  </si>
  <si>
    <t>Легковые - LACETTI-ELEGANT/AT PLUS</t>
  </si>
  <si>
    <t>Приёмная управ.</t>
  </si>
  <si>
    <t>08.06.2020</t>
  </si>
  <si>
    <t>171</t>
  </si>
  <si>
    <t>1849/498</t>
  </si>
  <si>
    <t>Ласетти Элегант АТ кузов XWB5V31BVLA532816</t>
  </si>
  <si>
    <t>172</t>
  </si>
  <si>
    <t>1983/551</t>
  </si>
  <si>
    <t>Автомашина LACETTI (1.5) гос.номер 90-551-YАА</t>
  </si>
  <si>
    <t>Кабинет по программному обеспечению</t>
  </si>
  <si>
    <t>12.11.2018</t>
  </si>
  <si>
    <t>173</t>
  </si>
  <si>
    <t>1984/551</t>
  </si>
  <si>
    <t>Автомашина "LACETTI  ELEGANT AT PLUS" гос.номер 90 551 CBA</t>
  </si>
  <si>
    <t>22.04.2021</t>
  </si>
  <si>
    <t>174</t>
  </si>
  <si>
    <t>248000989</t>
  </si>
  <si>
    <t>Рахбарият хонаси</t>
  </si>
  <si>
    <t>05.05.2021</t>
  </si>
  <si>
    <t>175</t>
  </si>
  <si>
    <t>271/1171</t>
  </si>
  <si>
    <t>Lasetti BVD (куз №XWB5V31BVKA528310)</t>
  </si>
  <si>
    <t>05.02.2019</t>
  </si>
  <si>
    <t>176</t>
  </si>
  <si>
    <t>282/0306</t>
  </si>
  <si>
    <t>Легковые - Янги LACETTI GENTRA авто</t>
  </si>
  <si>
    <t>03.06.2022</t>
  </si>
  <si>
    <t>177</t>
  </si>
  <si>
    <t>328/1267</t>
  </si>
  <si>
    <t>"Lacetti (1.5)" автомабили</t>
  </si>
  <si>
    <t>22.11.2018</t>
  </si>
  <si>
    <t>178</t>
  </si>
  <si>
    <t>328/907</t>
  </si>
  <si>
    <t>Автомашина "Ласетти" гос.номер 75-416-ААА</t>
  </si>
  <si>
    <t>29.10.2017</t>
  </si>
  <si>
    <t>179</t>
  </si>
  <si>
    <t>5/585</t>
  </si>
  <si>
    <t>Ласетти (1,5) CDX Кузов№XWB5V31BVJA532157,Двигатель№B15D212181792DFFX0357,Цвет GAZ</t>
  </si>
  <si>
    <t>30.07.2018</t>
  </si>
  <si>
    <t>180</t>
  </si>
  <si>
    <t>7777-217</t>
  </si>
  <si>
    <t>Банк кириш эшиги</t>
  </si>
  <si>
    <t>181</t>
  </si>
  <si>
    <t>8/585</t>
  </si>
  <si>
    <t>Автомашина Ласетти гос.номер 95-277- ХАА</t>
  </si>
  <si>
    <t>1652901004</t>
  </si>
  <si>
    <t>182</t>
  </si>
  <si>
    <t>Malibu</t>
  </si>
  <si>
    <t>0000000000025</t>
  </si>
  <si>
    <t>MALIBU-2 (MALBDB2TL(LTZ) UVB) Цвет-GBO</t>
  </si>
  <si>
    <t>ОПЕРУ</t>
  </si>
  <si>
    <t>01.11.2022</t>
  </si>
  <si>
    <t>183</t>
  </si>
  <si>
    <t>00446/1504</t>
  </si>
  <si>
    <t>Malibu 2 MALBDBTL ( 2 позиц  турбо )</t>
  </si>
  <si>
    <t>ZIYOLI SHEROZIY</t>
  </si>
  <si>
    <t>03.06.2019</t>
  </si>
  <si>
    <t>184</t>
  </si>
  <si>
    <t>00446/636</t>
  </si>
  <si>
    <t>Автомашина "Малибу" гос.номер 01-020-RCA</t>
  </si>
  <si>
    <t>Ишлар Бошкармаси</t>
  </si>
  <si>
    <t>11.05.2017</t>
  </si>
  <si>
    <t>185</t>
  </si>
  <si>
    <t>00446233</t>
  </si>
  <si>
    <t>Автомашина "Малибу" гос. номер 01-943 OFA</t>
  </si>
  <si>
    <t>04.07.2018</t>
  </si>
  <si>
    <t>1652901005</t>
  </si>
  <si>
    <t>186</t>
  </si>
  <si>
    <t>Nexia</t>
  </si>
  <si>
    <t>00200-2240-52</t>
  </si>
  <si>
    <t>NEXIA 3 N21D03B SUMMIT WHITE-GAZ</t>
  </si>
  <si>
    <t>1652901008</t>
  </si>
  <si>
    <t>187</t>
  </si>
  <si>
    <t>TRAVERSE PREMIER-AT</t>
  </si>
  <si>
    <t>0044613</t>
  </si>
  <si>
    <t>Автомашина TRAVERSE PREMIER-AT</t>
  </si>
  <si>
    <t>1652901012</t>
  </si>
  <si>
    <t>188</t>
  </si>
  <si>
    <t>Микроавтобус  "Hyundai"</t>
  </si>
  <si>
    <t>00446/836</t>
  </si>
  <si>
    <t>Микроавтобус  "Hyundai" гос.номер 01-307-СЕА</t>
  </si>
  <si>
    <t>Чакана хизмати департаменти</t>
  </si>
  <si>
    <t>28.03.2016</t>
  </si>
  <si>
    <t>1652901013</t>
  </si>
  <si>
    <t>189</t>
  </si>
  <si>
    <t>Автомобиль Forza</t>
  </si>
  <si>
    <t>01084/1153/1</t>
  </si>
  <si>
    <t>Автомобиль Forza гос.ном 01 761 ZGA</t>
  </si>
  <si>
    <t>30.09.2021</t>
  </si>
  <si>
    <t>1652901014</t>
  </si>
  <si>
    <t xml:space="preserve">16505     Незавершенное  строительство </t>
  </si>
  <si>
    <t xml:space="preserve">Зангиота  БХМ </t>
  </si>
  <si>
    <t xml:space="preserve">Головной банк 00446 </t>
  </si>
  <si>
    <t xml:space="preserve">Шахрисабз БХМ 00989 </t>
  </si>
  <si>
    <t>16701 ҳисобрақамига ўтказилган мол-мулклар тўғрисида 
МАЪЛУМОТ</t>
  </si>
  <si>
    <t>20.12.2022 йил ҳолатига</t>
  </si>
  <si>
    <t>1000</t>
  </si>
  <si>
    <t>минг сўмда</t>
  </si>
  <si>
    <t>№</t>
  </si>
  <si>
    <t>МФО</t>
  </si>
  <si>
    <t>Балансда сақловчи филиал номи</t>
  </si>
  <si>
    <t>Кредит олган қарздор номи</t>
  </si>
  <si>
    <t>ИНН клиента</t>
  </si>
  <si>
    <t>ID - 
Договор</t>
  </si>
  <si>
    <t>ID - 
Имушество</t>
  </si>
  <si>
    <t xml:space="preserve"> счёт</t>
  </si>
  <si>
    <t>Балансга олинган сана</t>
  </si>
  <si>
    <t>Объектнинг номи</t>
  </si>
  <si>
    <t>Жойлашган манзили</t>
  </si>
  <si>
    <t>Эгаллаган ер майдони, (га)</t>
  </si>
  <si>
    <t>Бино иншоотлар майдони, (кв.м)</t>
  </si>
  <si>
    <t>Баланс қиймати</t>
  </si>
  <si>
    <t>Ҳужжати банк номига расмийлаштирилмаган мулклар</t>
  </si>
  <si>
    <t xml:space="preserve">Аукцион савдосига чиқарилмаган мулклар </t>
  </si>
  <si>
    <t>Бошқарув қарори рақами</t>
  </si>
  <si>
    <t>Бошқарув қарори санаси</t>
  </si>
  <si>
    <t>Кенгаш қарори рақами</t>
  </si>
  <si>
    <t>Кенгаш қарори санаси</t>
  </si>
  <si>
    <t>Изоҳ</t>
  </si>
  <si>
    <t>Яратилиши лозим бўлган захира</t>
  </si>
  <si>
    <t>LOT рақами</t>
  </si>
  <si>
    <t xml:space="preserve">Бош банк томонидан қандай </t>
  </si>
  <si>
    <t>БАНК БЎЙИЧА ЖАМИ</t>
  </si>
  <si>
    <t>БУХОРО</t>
  </si>
  <si>
    <t>Бухоро</t>
  </si>
  <si>
    <t>"НУРИДДИНОВА КУМРИ САДРИДДИНОВНА" Д/Х</t>
  </si>
  <si>
    <t>066864</t>
  </si>
  <si>
    <t>16701000500000111001</t>
  </si>
  <si>
    <t>Нозимбек транс сервис МЧЖ га тегишли давлат раками 80 622 DBA булган MAN TGA 2 русумли юк автомашинаси</t>
  </si>
  <si>
    <t xml:space="preserve">Тех.паспорт хужжатларини расмийлаштириш жараёнида  (Солик томонидан тақиқ қўйилган),  </t>
  </si>
  <si>
    <t>НАВОИЙ</t>
  </si>
  <si>
    <t>Навоий</t>
  </si>
  <si>
    <t>"KAMOLA AZIZBEK SAVDO" МЧЖ</t>
  </si>
  <si>
    <t>062306</t>
  </si>
  <si>
    <t>16701000700000200101</t>
  </si>
  <si>
    <t>Нотурар жой</t>
  </si>
  <si>
    <t>Ғиждувон тумани, Гулистон МФЙ (аввалги У.Абдуллаева №38), ҳозирги Гулистон кўчаси, 160-уй</t>
  </si>
  <si>
    <t>17/4</t>
  </si>
  <si>
    <t>25.02.2022</t>
  </si>
  <si>
    <t>16/1</t>
  </si>
  <si>
    <t>01.03.2022</t>
  </si>
  <si>
    <t>394,6 млн.сўмга баҳолатиб, 11.11.2022 йилда бўлиб ўтган аукцион савдо кунида сотилмаган. Навбатдаги аукцион савдосига қўйиш чоралари кўрилмоқда.</t>
  </si>
  <si>
    <t>Ипотека</t>
  </si>
  <si>
    <t>"MUXTOROV MUXTORJON" МЧЖ</t>
  </si>
  <si>
    <t>098898</t>
  </si>
  <si>
    <t>16701000400000200105</t>
  </si>
  <si>
    <t>Навоий шаҳар, Гулистон МФЙ, Гулистон кўчаси, 26-2-уй</t>
  </si>
  <si>
    <t>70/14</t>
  </si>
  <si>
    <t>08.08.2022</t>
  </si>
  <si>
    <t>К-65</t>
  </si>
  <si>
    <t xml:space="preserve">Мулкни баҳолатиб, аукцион савдоларига чиқариш             чоралари кўрилмоқда. </t>
  </si>
  <si>
    <t>" QUVNOQ-YULDUZCHA" МЧЖ</t>
  </si>
  <si>
    <t>077012</t>
  </si>
  <si>
    <t>16701000600000200106</t>
  </si>
  <si>
    <t>Турар жой биноси</t>
  </si>
  <si>
    <t xml:space="preserve">Навоий шаҳар, Истиқлол МФЙ, Имом Ал Бухорий кўчаси, 90-уй </t>
  </si>
  <si>
    <t>ЖАМИ</t>
  </si>
  <si>
    <t>НАМАНГАН</t>
  </si>
  <si>
    <t>Наманган</t>
  </si>
  <si>
    <t>Юсупов Фаррух Киргизович</t>
  </si>
  <si>
    <t>072190</t>
  </si>
  <si>
    <t>16701000400000226002</t>
  </si>
  <si>
    <t>2013 йилда ишлаб чиқарилган Нексия русумли автомашина</t>
  </si>
  <si>
    <t>35/2</t>
  </si>
  <si>
    <t>25.04.2022</t>
  </si>
  <si>
    <t>К-36</t>
  </si>
  <si>
    <t>27.04.2022</t>
  </si>
  <si>
    <t xml:space="preserve">41,556 млн.сўмга мулк баҳоланиб, аукцион савдоларига чиқариш чоралари кўрилмоқда. </t>
  </si>
  <si>
    <t>қарор чиқмаган</t>
  </si>
  <si>
    <t>Плюс минутка ОКга</t>
  </si>
  <si>
    <t>000226</t>
  </si>
  <si>
    <t>16701000800000226004</t>
  </si>
  <si>
    <t>2014 йилда ишлаб чиқарилган ISUZU SAZ N37 русумли автобус</t>
  </si>
  <si>
    <t>42/3</t>
  </si>
  <si>
    <t>20.05.2022</t>
  </si>
  <si>
    <t>К-59</t>
  </si>
  <si>
    <t>22.07.2022</t>
  </si>
  <si>
    <t>131,0 млн.сўмга мулк баҳоланиб, аукцион савдо куни 26.12.2022 й белгиланган.</t>
  </si>
  <si>
    <t>Кенгаш карорини аниклаш керак</t>
  </si>
  <si>
    <t>16701000000000226005</t>
  </si>
  <si>
    <t>131,8 млн.сўмга мулк баҳоланиб, аукцион савдо куни 26.12.2022 й белгиланган.</t>
  </si>
  <si>
    <t xml:space="preserve">Fayz invest tekstil МЧЖ </t>
  </si>
  <si>
    <t>089352</t>
  </si>
  <si>
    <t>16701000100000226011</t>
  </si>
  <si>
    <t>3 қаватли бинонинг 2-3 қаватида жойлашган савдо дўкони</t>
  </si>
  <si>
    <t>Наманган шаҳар, Даштобод МФЙ, А.Темур кўчаси</t>
  </si>
  <si>
    <t>Мулкни баҳолатиб, аукцион савдоларига чиқариш               чоралари кўрилмоқда. (Солик томонидан тақиқ қўйилган)</t>
  </si>
  <si>
    <t>Имзолар тўлиқ эмас. Алла опа масала қилаяптилар.</t>
  </si>
  <si>
    <t xml:space="preserve">Юсуф Хамадоний МЧЖ </t>
  </si>
  <si>
    <t>022317</t>
  </si>
  <si>
    <t>16701000200000226012</t>
  </si>
  <si>
    <t xml:space="preserve">"Омборхона ва иссиқхона" бино-иншоотлари  </t>
  </si>
  <si>
    <t xml:space="preserve"> Наманган вилояти, Поп тумани,
Ўрта Хонобод МФЙ ҳудуди</t>
  </si>
  <si>
    <t xml:space="preserve">Кадастр ҳужжатларини расмийлаштириш чоралари кўрилмоқда.  </t>
  </si>
  <si>
    <t>ТЕРМИЗ</t>
  </si>
  <si>
    <t>Термиз</t>
  </si>
  <si>
    <t>"JANUB OKEAN" МЧЖ</t>
  </si>
  <si>
    <t>нотурар жой айдиси топилмади</t>
  </si>
  <si>
    <t>16701000100000328009</t>
  </si>
  <si>
    <t xml:space="preserve">Термиз шаҳри, Ибн Сино кўчаси,          1-уй, 1-дўкон </t>
  </si>
  <si>
    <t>-</t>
  </si>
  <si>
    <r>
      <t xml:space="preserve">104/3,            </t>
    </r>
    <r>
      <rPr>
        <sz val="15"/>
        <color rgb="FFFF0000"/>
        <rFont val="Arial"/>
        <family val="2"/>
        <charset val="204"/>
      </rPr>
      <t>24/2</t>
    </r>
  </si>
  <si>
    <r>
      <t xml:space="preserve">25.11.2022, </t>
    </r>
    <r>
      <rPr>
        <sz val="15"/>
        <color rgb="FFFF0000"/>
        <rFont val="Arial"/>
        <family val="2"/>
        <charset val="204"/>
      </rPr>
      <t>18.03.2022</t>
    </r>
  </si>
  <si>
    <t>К-25/1</t>
  </si>
  <si>
    <t>841,1 млн.сўмга баҳоланиб, 13.10.2022 йилда бўлиб ўтган аукцион савдо кунида сотилмаган. Навбатдаги аукцион савдосига чиқариш чораси кўрилмоқда.</t>
  </si>
  <si>
    <t>Дом қурувчига сотиш чоралари кўрилади</t>
  </si>
  <si>
    <t>Кенгаш қарори имзоси якунига етмаган</t>
  </si>
  <si>
    <t xml:space="preserve">"Ойбек Сурхон Сервис" МЧЖ </t>
  </si>
  <si>
    <t>16701000000000328015</t>
  </si>
  <si>
    <t>Маъмурий ва хужалик бинолари</t>
  </si>
  <si>
    <t xml:space="preserve">Термиз шахри, Гулирано МФЙ, Садриддин  Айний кўчаси 26 "а" уй </t>
  </si>
  <si>
    <r>
      <t xml:space="preserve">104/24,          </t>
    </r>
    <r>
      <rPr>
        <sz val="15"/>
        <color rgb="FFFF0000"/>
        <rFont val="Arial"/>
        <family val="2"/>
        <charset val="204"/>
      </rPr>
      <t>62/2</t>
    </r>
  </si>
  <si>
    <r>
      <t xml:space="preserve"> 25.11.2022, </t>
    </r>
    <r>
      <rPr>
        <sz val="15"/>
        <color rgb="FFFF0000"/>
        <rFont val="Arial"/>
        <family val="2"/>
        <charset val="204"/>
      </rPr>
      <t>16.07.2022</t>
    </r>
  </si>
  <si>
    <t>556,7 млн.сўмга сотувга қўйилган. 13.09.2022 йилда бўлиб ўтган аукцион савдо кунида сотилмаган. Навбатдаги аукцион савдосига чиқариш чораси кўрилмоқда.</t>
  </si>
  <si>
    <t>16701000900000328016</t>
  </si>
  <si>
    <t xml:space="preserve">Меҳмонхона ва хўжалик бинолари </t>
  </si>
  <si>
    <t>Термиз шахри, Наврўз МФЙ, Наврўз кўчаси, 32-уй, 1-хонадон</t>
  </si>
  <si>
    <r>
      <t xml:space="preserve">104/25,         </t>
    </r>
    <r>
      <rPr>
        <sz val="15"/>
        <color rgb="FFFF0000"/>
        <rFont val="Arial"/>
        <family val="2"/>
        <charset val="204"/>
      </rPr>
      <t>62/2</t>
    </r>
  </si>
  <si>
    <r>
      <t xml:space="preserve">25.11.2022, </t>
    </r>
    <r>
      <rPr>
        <sz val="15"/>
        <color rgb="FFFF0000"/>
        <rFont val="Arial"/>
        <family val="2"/>
        <charset val="204"/>
      </rPr>
      <t>16.07.2022</t>
    </r>
  </si>
  <si>
    <t>558,1 млн.сўмга сотувга қўйилган. 13.10.2022 йилда бўлиб ўтган аукцион савдо кунида сотилмаган. Навбатдаги аукцион савдосига чиқариш чораси кўрилмоқда.</t>
  </si>
  <si>
    <t>"Surxon Olmos Denov" ОК</t>
  </si>
  <si>
    <t>096011</t>
  </si>
  <si>
    <t>16701000600000328011</t>
  </si>
  <si>
    <t>Нотурар жой (Маиший хизмат кўрсатиш биноси)</t>
  </si>
  <si>
    <t>Денов тумани, "Зарафшон" МФЙ, Хумо кўчаси 17-А уй</t>
  </si>
  <si>
    <r>
      <t xml:space="preserve">104/23,           </t>
    </r>
    <r>
      <rPr>
        <sz val="15"/>
        <color rgb="FFFF0000"/>
        <rFont val="Arial"/>
        <family val="2"/>
        <charset val="204"/>
      </rPr>
      <t>35/2</t>
    </r>
  </si>
  <si>
    <r>
      <t xml:space="preserve">25.11.2022, </t>
    </r>
    <r>
      <rPr>
        <sz val="15"/>
        <color rgb="FFFF0000"/>
        <rFont val="Arial"/>
        <family val="2"/>
        <charset val="204"/>
      </rPr>
      <t>25.04.2022</t>
    </r>
  </si>
  <si>
    <t xml:space="preserve">401,7 млн.сўмга баҳоланиб, 13.10.2022 йилда бўлиб ўтган аукцион савдо кунида сотилмаган. Навбатдаги аукцион савдосига чиқариш чораси кўрилмоқда. </t>
  </si>
  <si>
    <t>ўзи сотилади</t>
  </si>
  <si>
    <t>13.04.2022 йилда сотиш юзасидан Бош банкка мурожаат қилган.</t>
  </si>
  <si>
    <t>"INOBAT NUR DENOV" ХК</t>
  </si>
  <si>
    <t>16701000700000328012</t>
  </si>
  <si>
    <t>Нотурар жой (дорихона ва савдо биноси)</t>
  </si>
  <si>
    <t>Денов шаҳар, Н.Мирзаев кўчаси, 134-А уй.</t>
  </si>
  <si>
    <r>
      <t xml:space="preserve">104/26, </t>
    </r>
    <r>
      <rPr>
        <sz val="15"/>
        <color rgb="FFFF0000"/>
        <rFont val="Arial"/>
        <family val="2"/>
        <charset val="204"/>
      </rPr>
      <t>38/11</t>
    </r>
  </si>
  <si>
    <r>
      <t xml:space="preserve">25.11.2022, </t>
    </r>
    <r>
      <rPr>
        <sz val="15"/>
        <color rgb="FFFF0000"/>
        <rFont val="Arial"/>
        <family val="2"/>
        <charset val="204"/>
      </rPr>
      <t>29.04.2022</t>
    </r>
  </si>
  <si>
    <t>К-43</t>
  </si>
  <si>
    <t xml:space="preserve">430,8 млн.сўмга баҳоланиб, 13.10.2022 йилда бўлиб ўтган аукцион савдо кунида сотилмаган.Навбатдаги аукцион савдосига чиқариш чораси кўрилмоқда. </t>
  </si>
  <si>
    <t>Эгасининг қарзи бор. 15.04.22 йилда кадастр банк номига расмийлаштирилади.</t>
  </si>
  <si>
    <t>Идеал Давр МЧЖ</t>
  </si>
  <si>
    <t>16701000100000328055</t>
  </si>
  <si>
    <t>1/9 сонли савдо маиший хизмат курсатиш дукони</t>
  </si>
  <si>
    <t xml:space="preserve"> Термиз шаҳар Ибн Сино кўчаси </t>
  </si>
  <si>
    <t xml:space="preserve">Кадастр хужжатларини расмийлаштириш жараёнида. (Солик томонидан тақиқ қўйилган) </t>
  </si>
  <si>
    <t>16701000400000328054</t>
  </si>
  <si>
    <t>1/10 сонли савдо маиший хизмат курсатиш дукони</t>
  </si>
  <si>
    <t xml:space="preserve">Чориев Мурод Бахтиёр Угли </t>
  </si>
  <si>
    <t>027022</t>
  </si>
  <si>
    <t>16701000900000328056</t>
  </si>
  <si>
    <t xml:space="preserve">Турар-жой </t>
  </si>
  <si>
    <t>Термиз шаҳар, Хаким Ат-Термизий кўчаси, 12-уй, 16-хонадон</t>
  </si>
  <si>
    <t xml:space="preserve">Кадастр хужжатларини расмийлаштириш жараёнида. (Разница тўғрисида 02.11.2022 й суднинг қарор чикди) </t>
  </si>
  <si>
    <t xml:space="preserve">Миллий Голд Плаза МЧЖ </t>
  </si>
  <si>
    <t>026127</t>
  </si>
  <si>
    <t>16701000600000328057</t>
  </si>
  <si>
    <t>Мактабгача таълим муассасаси биноси</t>
  </si>
  <si>
    <t>Сурхондарё вилояти, Шеробод тумани, Октепа МФЙ худуди</t>
  </si>
  <si>
    <t xml:space="preserve">Кадастр хужжатларини расмийлаштириш жараёнида.  (Разница тўғрисида 27.10.2022 й суднинг қарор чикди) </t>
  </si>
  <si>
    <t xml:space="preserve">21.11. </t>
  </si>
  <si>
    <t xml:space="preserve">Чоршанбиева Зебо Камол кизи </t>
  </si>
  <si>
    <t>024475</t>
  </si>
  <si>
    <t>16701000300000328058</t>
  </si>
  <si>
    <t>Сурхондарё вилояти, Термиз шахар, Шодлик МФЙ, Истиқлол кўчаси, 56-уй, 29-хонадон.</t>
  </si>
  <si>
    <t>104/27</t>
  </si>
  <si>
    <t>25.11.2022</t>
  </si>
  <si>
    <t>Мулкни баҳолатиб, аукцион савдоларига чиқариш чоралари кўрилмоқда.</t>
  </si>
  <si>
    <t xml:space="preserve">Мавлонбек Асилабону Файз МЧЖ </t>
  </si>
  <si>
    <t>024792</t>
  </si>
  <si>
    <t>16701000900000328059</t>
  </si>
  <si>
    <t xml:space="preserve">Савдо ва маиший хизмат кўрсатиш шахобчаси бино ва иншоотлари,   </t>
  </si>
  <si>
    <t xml:space="preserve">Сурхондарё вилояти, Жарқўрғон тумани, Дўстлик МФЙ, 7-уй. </t>
  </si>
  <si>
    <t>Кадастр хужжатларини расмийлаштириш жараёнида.  (Соликдан тақиқ қўйилган, ички ишлар томонидан жиноят иши давом этмоқда)</t>
  </si>
  <si>
    <t xml:space="preserve">Зияев Сирожиддин Кудратович </t>
  </si>
  <si>
    <t>024822</t>
  </si>
  <si>
    <t>16701000500000328060</t>
  </si>
  <si>
    <t>Сурхондарё вилояти, Термиз шаҳар, Шодлик МФЙ, Истиклол кўчаси, 56-уй, 18-хонадон</t>
  </si>
  <si>
    <t>104/29</t>
  </si>
  <si>
    <t>24.11.2022</t>
  </si>
  <si>
    <t xml:space="preserve">Бактрия Бунед Файз МЧЖ </t>
  </si>
  <si>
    <t>024473</t>
  </si>
  <si>
    <t>16701000100000328061</t>
  </si>
  <si>
    <t>Маъмурий бино</t>
  </si>
  <si>
    <t>Сурхондарё вилояти, Музрабод тумани, .Янги диёр маҳалласи</t>
  </si>
  <si>
    <t>Кадастр хужжатларини расмийлаштириш жараёнида. (Солиқ томонидан тақиқ қўйилган)</t>
  </si>
  <si>
    <t>O'SIMLIKLAR DUNYOSI МЧЖ</t>
  </si>
  <si>
    <t>016798</t>
  </si>
  <si>
    <t>16701000200000328004</t>
  </si>
  <si>
    <t>Айланма маблағларни тўлдириш учун</t>
  </si>
  <si>
    <t>Абдуллаев Шерзод Рустамовичга тегишли бўлган Зарбдор тумани ҳудудида жойлашган Офис биноси</t>
  </si>
  <si>
    <t>Кадастр хужжатларини расмийлаштириш жараёнида.  (Солиқ томонидан тақиқ қўйилган)</t>
  </si>
  <si>
    <t>BUTAYEVA FAROGAT BABAKULOVNA</t>
  </si>
  <si>
    <t>033591</t>
  </si>
  <si>
    <t>16701000700000328001</t>
  </si>
  <si>
    <t>Термиз шаҳар, Дўстлик МФЙ, Ибн-Сино кўчаси, 18-уй,                 36-хонадон</t>
  </si>
  <si>
    <t>107/2</t>
  </si>
  <si>
    <t>02.12.2022</t>
  </si>
  <si>
    <t>MAMATOV ALISHER JUMANAZAROVICH</t>
  </si>
  <si>
    <t>058497</t>
  </si>
  <si>
    <t>16701000900000328003</t>
  </si>
  <si>
    <t>Термиз шаҳар, Шодлик МФЙ, Истиқлол кўчаси, 56-уй,               49-хонадон</t>
  </si>
  <si>
    <t>104/28</t>
  </si>
  <si>
    <t>TEXNO-HAMKOR-SAVDO MCHJ</t>
  </si>
  <si>
    <t>023610</t>
  </si>
  <si>
    <t>16701000900000328002</t>
  </si>
  <si>
    <t xml:space="preserve">5-сонли савдо дукони </t>
  </si>
  <si>
    <t>Термиз шаҳар, Ибн Сино кўчаси,       28-уй</t>
  </si>
  <si>
    <t>TRANS IMPEX MCHJ</t>
  </si>
  <si>
    <t>067500</t>
  </si>
  <si>
    <t>16701000600000328006</t>
  </si>
  <si>
    <t xml:space="preserve">Музлатгич омборхона </t>
  </si>
  <si>
    <t xml:space="preserve">Термиз тумани, Қахрамон МФЙ худуди </t>
  </si>
  <si>
    <t>BIRD AZIA MCHJ</t>
  </si>
  <si>
    <t>069955</t>
  </si>
  <si>
    <t>16701000400000328005</t>
  </si>
  <si>
    <t>Қадоқлаш цехи</t>
  </si>
  <si>
    <t>Boysun tumani "Mustaqillik" MFYda joylashgan quruq mevalarni qadoqlash sexi</t>
  </si>
  <si>
    <t>PIRMATOV SHERZOD SHOYMARDONOVICH</t>
  </si>
  <si>
    <t>099867</t>
  </si>
  <si>
    <t>16701000800000328007</t>
  </si>
  <si>
    <t>Ипотека кредити</t>
  </si>
  <si>
    <t>Термиз шахар, Тупроққўрғон МФЙ,  Ал хаким ат-Термизий  кўчаси, 12-уй, 1-Корпус, 47-хонадон</t>
  </si>
  <si>
    <t>107/3</t>
  </si>
  <si>
    <t>ООО "BANDIXON AGRO EXPORT"</t>
  </si>
  <si>
    <t>037237</t>
  </si>
  <si>
    <t>16701000000000328008</t>
  </si>
  <si>
    <t>"Сурхон идеал таъминот Инвест" МЧЖга тегишли бўлган юк  Автотранспорт воситаси</t>
  </si>
  <si>
    <t xml:space="preserve"> -</t>
  </si>
  <si>
    <t>09.12.2022</t>
  </si>
  <si>
    <t>CHORIYEV UMIDJON BAXTIYOR UGLI</t>
  </si>
  <si>
    <t>033377</t>
  </si>
  <si>
    <t>16701000500000328020</t>
  </si>
  <si>
    <t xml:space="preserve">Турар жой </t>
  </si>
  <si>
    <t>Термиз шахар, Тупроккургон МФЙ, Ал-хаким ат-Термизий кўчаси ,              12-уй, 1-корпус, 15-хонадон</t>
  </si>
  <si>
    <t>108/2</t>
  </si>
  <si>
    <t>Xasanova Nigora Ravshanovna</t>
  </si>
  <si>
    <t>224741</t>
  </si>
  <si>
    <t>063256</t>
  </si>
  <si>
    <t>16701000500000328021</t>
  </si>
  <si>
    <t>Termiz shahar, Шифокор МФЙ,            Ibn-Sino ko`chasi, 21"a"-uy,                       16-xonadon</t>
  </si>
  <si>
    <t>107/5</t>
  </si>
  <si>
    <t>"ASIA BETON SURXON" MCHJ</t>
  </si>
  <si>
    <t>000452</t>
  </si>
  <si>
    <t>16701000100000328017</t>
  </si>
  <si>
    <t xml:space="preserve">Нотурар жой </t>
  </si>
  <si>
    <t xml:space="preserve">Boysun tumani, “Sho`rsoy” MFY, Kuvonchli kuchasi, 1З7-uуda joylashgan omborxona, ofis va xizmat ko`rsatish binosi,  </t>
  </si>
  <si>
    <t>107/4</t>
  </si>
  <si>
    <t xml:space="preserve"> "BIRD AZIA" MCHJ</t>
  </si>
  <si>
    <t>068381</t>
  </si>
  <si>
    <t>16701000200000328018</t>
  </si>
  <si>
    <t>Boysun tumani, “Mustaqillik” MFYda joylashgan quruq mevalarni qadoqlash sexi binosi (yer maydonidan foydalanish huquqi bilan birgalikda)</t>
  </si>
  <si>
    <t>070723</t>
  </si>
  <si>
    <t>16701000300000328019</t>
  </si>
  <si>
    <t>Boysun tumani, “Kosiblar” MFYda joylashgan Savdo do`koni va nonvoyxona binosi</t>
  </si>
  <si>
    <t>ГУЛИСТОН</t>
  </si>
  <si>
    <t>Гулистон</t>
  </si>
  <si>
    <t xml:space="preserve"> "Асалчи Қум Шағал" МЧЖ</t>
  </si>
  <si>
    <t>306636500</t>
  </si>
  <si>
    <t>16701000900000368035</t>
  </si>
  <si>
    <t>Сирдарё тумани, Фурқат МФЙ, Иштиёқ кўчаси, 7-уй</t>
  </si>
  <si>
    <r>
      <t xml:space="preserve">104/30,  </t>
    </r>
    <r>
      <rPr>
        <sz val="15"/>
        <color rgb="FFFF0000"/>
        <rFont val="Arial"/>
        <family val="2"/>
        <charset val="204"/>
      </rPr>
      <t>13/2</t>
    </r>
  </si>
  <si>
    <r>
      <t xml:space="preserve">25.11.2022, </t>
    </r>
    <r>
      <rPr>
        <sz val="15"/>
        <color rgb="FFFF0000"/>
        <rFont val="Arial"/>
        <family val="2"/>
        <charset val="204"/>
      </rPr>
      <t>11.02.2022</t>
    </r>
  </si>
  <si>
    <t>К-13</t>
  </si>
  <si>
    <t>16.02.2022</t>
  </si>
  <si>
    <t>4,2 млрд.сўмга баҳоланиб, 07.11.2022 йилда бўлиб ўтган аукцион савдо кунида сотилмаган. Навбатдаги аукцион савдо куни 16.12.2022 й белгиланган.</t>
  </si>
  <si>
    <t>аукционга чиқариш керак</t>
  </si>
  <si>
    <t xml:space="preserve">талабгорлар йук </t>
  </si>
  <si>
    <t>16701000200000368047</t>
  </si>
  <si>
    <t xml:space="preserve"> "Земснаряд" ZSS-1800/67-rusumli, 2018-yilda ishlab chiqarilgan, dvigatel raqamsiz, kuzov raqamsiz boʻlgan qum qazib chiqarish uskunasi</t>
  </si>
  <si>
    <t>Sirdaryo viloyati, Sayxunobod tumani, Robot MFY hududida joylashgan</t>
  </si>
  <si>
    <r>
      <t xml:space="preserve">104/31,  </t>
    </r>
    <r>
      <rPr>
        <sz val="15"/>
        <color rgb="FFFF0000"/>
        <rFont val="Arial"/>
        <family val="2"/>
        <charset val="204"/>
      </rPr>
      <t>59/3</t>
    </r>
  </si>
  <si>
    <r>
      <t xml:space="preserve">25.11.2022, </t>
    </r>
    <r>
      <rPr>
        <sz val="15"/>
        <color rgb="FFFF0000"/>
        <rFont val="Arial"/>
        <family val="2"/>
        <charset val="204"/>
      </rPr>
      <t>08.07.2022</t>
    </r>
  </si>
  <si>
    <t>К-58</t>
  </si>
  <si>
    <t>21.07.2022</t>
  </si>
  <si>
    <t xml:space="preserve"> 1,822 млрд.сўмга баҳоланиб, 02.11.2022 йилда бўлиб ўтган аукцион савло кунида сотилмаган. Навбатдаги аукцион савдо куни 16.12.2022 й белгиланган. </t>
  </si>
  <si>
    <t>BEK TEKS МЧЖ</t>
  </si>
  <si>
    <t>031061</t>
  </si>
  <si>
    <t>16701000900000368048</t>
  </si>
  <si>
    <t xml:space="preserve">Ишлаб чикариш бино ва иншоатлари </t>
  </si>
  <si>
    <t xml:space="preserve"> Жиззах вилояти, Жиззах шахар, Сайилжой МФЙ, Сайилжой кўчаси, 1A-уй</t>
  </si>
  <si>
    <t>102/1</t>
  </si>
  <si>
    <t>18.11.2022</t>
  </si>
  <si>
    <t>42,015 млрд.сўмга баҳоланиб, Аукцион савдо куни 16.01.2023 й. белгиланган.</t>
  </si>
  <si>
    <t xml:space="preserve">BEK TEKS МЧЖ  </t>
  </si>
  <si>
    <t>031083</t>
  </si>
  <si>
    <t>16701000900000368056</t>
  </si>
  <si>
    <t>Тукимачилик ва тикувчилик асбоб ускуналари</t>
  </si>
  <si>
    <t>102/2</t>
  </si>
  <si>
    <t>Харидори аниқ, сотилади</t>
  </si>
  <si>
    <t>МАБ</t>
  </si>
  <si>
    <t>"Янгийул Шароб Савдо" МЧЖ</t>
  </si>
  <si>
    <t>203161995</t>
  </si>
  <si>
    <t>082101</t>
  </si>
  <si>
    <t>16701000800010725067</t>
  </si>
  <si>
    <t>"Ўзбекистон Шампани" АЖ га тегишли кўчмас мулк</t>
  </si>
  <si>
    <t>Тошкент шаҳар, Яшнобод (Ҳамза) тумани С.Машхадий кўчаси 186-уй</t>
  </si>
  <si>
    <t>Судда ютказилган. 2022 йил 15 июл куни банк Бошқаруви томонидан МАБ бошлиғи номига 16701 ҳисобрақамидан бошқа ҳисобрақамга ўтказиш юзасидан кўрсатма хат юборилган.</t>
  </si>
  <si>
    <t>Суд натижаси кутилади</t>
  </si>
  <si>
    <t>Банк ютказган</t>
  </si>
  <si>
    <t>Суд ютказилган</t>
  </si>
  <si>
    <t>ФАРҒОНА</t>
  </si>
  <si>
    <t>Фарғона</t>
  </si>
  <si>
    <t>"O'ZMATBAA-TA'MINOT" МЧЖ</t>
  </si>
  <si>
    <t>200898705</t>
  </si>
  <si>
    <t>170428</t>
  </si>
  <si>
    <t>061939</t>
  </si>
  <si>
    <t>16701000100000498236</t>
  </si>
  <si>
    <t xml:space="preserve">Бино-иншоат ва кадоклаш цехи. 
</t>
  </si>
  <si>
    <t>Fargʻona viloyati, Fargʻona shahar, Kimyogarlar koʻchasi, 9-uy</t>
  </si>
  <si>
    <t>10 627,55</t>
  </si>
  <si>
    <t>86/11</t>
  </si>
  <si>
    <t>07.10.2022</t>
  </si>
  <si>
    <t>9 760 101 млн.сўмга мулкни бахолатиб, 05.12.2022 йда аукцион савдоси орқали сотилди. Колвир тизимидаги техник хатолик сабабли бухгалтерия ўтказмаларини амалга ошириш имконияти бўлмаяпти. Бу ҳолат буйича КОЛВИРга задача берилган.</t>
  </si>
  <si>
    <t>"O'KTAMBEK XOJI OTA FAYZ" МЧЖ</t>
  </si>
  <si>
    <t>301442271</t>
  </si>
  <si>
    <t>306120</t>
  </si>
  <si>
    <t>011538</t>
  </si>
  <si>
    <t>16701000000000498238</t>
  </si>
  <si>
    <t>"Мева саклаш омбори" бино-иншоотлари</t>
  </si>
  <si>
    <t>Фарғона вилояти, Фарғона тумани, Оқ Олтин МФЙ, Жайхун кўчаси, 98а-уй</t>
  </si>
  <si>
    <t xml:space="preserve">1 301 256 млн.сўмга мулкни бахолатиб, Аукцион савдо куни 26.12.2022 й белгиланган. </t>
  </si>
  <si>
    <t>УРГАНЧ</t>
  </si>
  <si>
    <t>Урганч</t>
  </si>
  <si>
    <t>O"RINBOY GISHTCHI ХУСУСИЙ КОРХОНАСИ</t>
  </si>
  <si>
    <t>16701000900000551190</t>
  </si>
  <si>
    <t>Нотура жой (дала шийпони)</t>
  </si>
  <si>
    <t>Қўшкупир тумани, Довуд МФЙ, Шарқ гавхари</t>
  </si>
  <si>
    <t>24/2</t>
  </si>
  <si>
    <t>18.03.2022</t>
  </si>
  <si>
    <t>65,5 млн. сўмга баҳоланиб, 12.12.2022 йилда бўлиб ўтган аукцион савдо кунида сотилмаган. Навбатдаги аукцион савдо куни 22.12.2022 й. белгиланган.</t>
  </si>
  <si>
    <t xml:space="preserve"> "Khiva Agro Fruit Product" МЧЖ</t>
  </si>
  <si>
    <t>049511</t>
  </si>
  <si>
    <t>16701000200000551191</t>
  </si>
  <si>
    <t>Нотурар-жой. Ферма</t>
  </si>
  <si>
    <t>Хива тумани, Дурдона кўчаси, 75/1-уй</t>
  </si>
  <si>
    <t xml:space="preserve">1 027,0 млн. сўмга баҳоланиб, 12.12.2022 йилда бўлиб ўтган аукцион савдо кунида сотилмаган. Навбатдаги аукцион савдо куни 22.12.2022 й. белгиланган. </t>
  </si>
  <si>
    <t>049601</t>
  </si>
  <si>
    <t>16701000300000551194</t>
  </si>
  <si>
    <t>Автосервис</t>
  </si>
  <si>
    <t>Хива тумани, Полвон дарвоза, 107/1-уй</t>
  </si>
  <si>
    <t xml:space="preserve">233,3 млн. сўмга баҳоланиб, 12.12.2022 йилда бўлиб ўтган аукцион савдо кунида сотилмаган.  Навбатдаги аукцион савдо куни 22.12.2022 й. белгиланган. </t>
  </si>
  <si>
    <t>104297</t>
  </si>
  <si>
    <t>16701000500000551236</t>
  </si>
  <si>
    <t>Маиший хизмат кўрсатиш шахобчаси биноси</t>
  </si>
  <si>
    <t>Xiva tumani, Qiyot qishlogʻi, Ravon koʻchasi, 18-uyda</t>
  </si>
  <si>
    <t>94/9</t>
  </si>
  <si>
    <t>28.10.2022</t>
  </si>
  <si>
    <t xml:space="preserve">264,7 млн.сўмга мулкни бахолатиб, 30.12.2022 й аукцион савдо куни белгиланган. </t>
  </si>
  <si>
    <t>KENAGAS DOVUD TAMORQA XIZMATLARI МЧЖ</t>
  </si>
  <si>
    <t>16701000800000551214</t>
  </si>
  <si>
    <t>Нотурар-жой. tikuvchilik va zargarlik sexi</t>
  </si>
  <si>
    <t>Хonqa tumani, Ilg‘or mahallasi, Turkiston ko‘chasi, 199-uy</t>
  </si>
  <si>
    <t>38/11</t>
  </si>
  <si>
    <t>29.04.2022</t>
  </si>
  <si>
    <t xml:space="preserve">569,7 млн. сўмга баҳоланиб, 12.12.2022 йилда бўлиб ўтган аукцион савдо кунида сотилмаган. Навбатдаги аукцион савдо куни 22.12.2022 й. белгиланган. </t>
  </si>
  <si>
    <t>021186</t>
  </si>
  <si>
    <t>16701000200000551239</t>
  </si>
  <si>
    <t xml:space="preserve"> Нотурар-жой, "Xonqa Deepfreeze" МЧЖга тегишли Савдо шахобчаси биноси </t>
  </si>
  <si>
    <t xml:space="preserve"> Хонқа тумани, Ал Хоразмий кўчаси, 34г/1-уй</t>
  </si>
  <si>
    <t xml:space="preserve">Кадастр хужжатларини расмийлаштириш жараёнида.  </t>
  </si>
  <si>
    <t>Гозовот саноат сервис МЧЖ</t>
  </si>
  <si>
    <t>001379</t>
  </si>
  <si>
    <t>16701000300000551238</t>
  </si>
  <si>
    <t>Қўшкўпир тумани, Ғозовот қишлоғи, Янгилик маҳалласи (Ғишт ишлаб чиқариш заводи бино иншоатлари)</t>
  </si>
  <si>
    <t>"Музаффар Хурсандбек Имконият" ОК</t>
  </si>
  <si>
    <t>091822</t>
  </si>
  <si>
    <t>16701000400000551237</t>
  </si>
  <si>
    <t>Хонка тумани,Знахоc МФЙ, Алишер Навоий кўчаси, 64/1-уйда жойлашган "Дала шийпон биноси"</t>
  </si>
  <si>
    <t>104/19</t>
  </si>
  <si>
    <t>Мулкни баҳолатиб, аукцион савдоларига чиқариш учун Бошқарув қарори кутилмоқда.</t>
  </si>
  <si>
    <t>НУКУС</t>
  </si>
  <si>
    <t>Нукус</t>
  </si>
  <si>
    <t>DAWLETLI RAMAZAN МЧЖ</t>
  </si>
  <si>
    <t>16701000600000585002</t>
  </si>
  <si>
    <t>Нотурар жой (савдо дукони)</t>
  </si>
  <si>
    <t xml:space="preserve">Нукус шаҳри, М.Жуманазар кўчаси, 67-уй, 2-хонадон </t>
  </si>
  <si>
    <r>
      <t xml:space="preserve">104/33,  </t>
    </r>
    <r>
      <rPr>
        <sz val="15"/>
        <color rgb="FFFF0000"/>
        <rFont val="Arial"/>
        <family val="2"/>
        <charset val="204"/>
      </rPr>
      <t>24/2</t>
    </r>
  </si>
  <si>
    <t>546,7 млн. сўмга баҳоланиб, 17.11.2022 йилда  бўлиб ўтган аукцион савдо кунида сотилмаган. Навбатдаги аукцион савдо куни 22.12.2022 й белгиланган.</t>
  </si>
  <si>
    <t>BALTABAYEVA RAUSHAN KANJARBAYEVNA</t>
  </si>
  <si>
    <t>16701000400000585001</t>
  </si>
  <si>
    <t>Нукус шаҳри, М.Жуманазар кўчаси, 67-уй, 2-хонадон</t>
  </si>
  <si>
    <r>
      <t xml:space="preserve">104/32,         </t>
    </r>
    <r>
      <rPr>
        <sz val="15"/>
        <color rgb="FFFF0000"/>
        <rFont val="Arial"/>
        <family val="2"/>
        <charset val="204"/>
      </rPr>
      <t>24/2</t>
    </r>
  </si>
  <si>
    <r>
      <rPr>
        <sz val="15"/>
        <color theme="1"/>
        <rFont val="Arial"/>
        <family val="2"/>
        <charset val="204"/>
      </rPr>
      <t>25.11.2022,</t>
    </r>
    <r>
      <rPr>
        <sz val="15"/>
        <color rgb="FFFF0000"/>
        <rFont val="Arial"/>
        <family val="2"/>
        <charset val="204"/>
      </rPr>
      <t xml:space="preserve"> 18.03.2022</t>
    </r>
  </si>
  <si>
    <t>268 023 млн.сўмга баҳоланиб,17.11.2022 йилда бўлиб ўтган аукцион савдо кунида сотилмади.  Навбатдаги аукцион савдо куни 22.12.2022 й белгиланган.</t>
  </si>
  <si>
    <t>ЖИЗЗАХ</t>
  </si>
  <si>
    <t>Жиззах</t>
  </si>
  <si>
    <t>Toshkeskan qurilish MCHJ</t>
  </si>
  <si>
    <t>16701000900000982016</t>
  </si>
  <si>
    <t>Қурилиши тугалланмаган 2 қаватли супермаокет биноси</t>
  </si>
  <si>
    <t xml:space="preserve">Зарбдор тумани, Навоий МФЙ,           Лойиҳадаги кўчаси, 73-уй </t>
  </si>
  <si>
    <r>
      <rPr>
        <sz val="15"/>
        <rFont val="Arial"/>
        <family val="2"/>
        <charset val="204"/>
      </rPr>
      <t xml:space="preserve">104/34,  </t>
    </r>
    <r>
      <rPr>
        <sz val="15"/>
        <color rgb="FFFF0000"/>
        <rFont val="Arial"/>
        <family val="2"/>
        <charset val="204"/>
      </rPr>
      <t xml:space="preserve">14/2    </t>
    </r>
    <r>
      <rPr>
        <sz val="15"/>
        <color theme="1"/>
        <rFont val="Arial"/>
        <family val="2"/>
        <charset val="204"/>
      </rPr>
      <t xml:space="preserve">             </t>
    </r>
  </si>
  <si>
    <r>
      <rPr>
        <sz val="15"/>
        <rFont val="Arial"/>
        <family val="2"/>
        <charset val="204"/>
      </rPr>
      <t>25.11.2022,</t>
    </r>
    <r>
      <rPr>
        <sz val="15"/>
        <color rgb="FFFF0000"/>
        <rFont val="Arial"/>
        <family val="2"/>
        <charset val="204"/>
      </rPr>
      <t xml:space="preserve"> 18.02.2022 </t>
    </r>
  </si>
  <si>
    <t>К-14/1</t>
  </si>
  <si>
    <t>851,0 млн. сўмга баҳоланиб, 18.10.2022 йилда бўлиб ўтган аукцион савдо кунида сотилмади. Навбатдаги аукцион савдосига чиқариш чораси кўрилмоқда.</t>
  </si>
  <si>
    <t>ЧП "FAYZIBEK-STROY-INVEST"</t>
  </si>
  <si>
    <t>307996512</t>
  </si>
  <si>
    <t>16701000300000982019</t>
  </si>
  <si>
    <t xml:space="preserve">Noturar-joy bino inshootlarini </t>
  </si>
  <si>
    <t>Jizzax viloyati, Sh.Rashidov tumani, Qatortol MFY, loyihadagi koʻchasi</t>
  </si>
  <si>
    <t xml:space="preserve">Мулкни бахолатиб, аукционга чикариш чоралари кўрилмоқда </t>
  </si>
  <si>
    <t>16701000200000982018</t>
  </si>
  <si>
    <t>Нотурар-жой</t>
  </si>
  <si>
    <t xml:space="preserve">Жиззах вилояти, Ғаллаорол тумани, Маданият ҚФЙ, Қанглиобод шаҳарчаси, 46 А - уй </t>
  </si>
  <si>
    <r>
      <rPr>
        <sz val="15"/>
        <rFont val="Arial"/>
        <family val="2"/>
        <charset val="204"/>
      </rPr>
      <t xml:space="preserve">104/35,      </t>
    </r>
    <r>
      <rPr>
        <sz val="15"/>
        <color theme="1"/>
        <rFont val="Arial"/>
        <family val="2"/>
        <charset val="204"/>
      </rPr>
      <t xml:space="preserve">     </t>
    </r>
    <r>
      <rPr>
        <sz val="15"/>
        <color rgb="FFFF0000"/>
        <rFont val="Arial"/>
        <family val="2"/>
        <charset val="204"/>
      </rPr>
      <t>35/2</t>
    </r>
  </si>
  <si>
    <r>
      <rPr>
        <sz val="15"/>
        <rFont val="Arial"/>
        <family val="2"/>
        <charset val="204"/>
      </rPr>
      <t xml:space="preserve">25.11.2022, </t>
    </r>
    <r>
      <rPr>
        <sz val="15"/>
        <color rgb="FFFF0000"/>
        <rFont val="Arial"/>
        <family val="2"/>
        <charset val="204"/>
      </rPr>
      <t>25.04.2022</t>
    </r>
  </si>
  <si>
    <t>1 987,1 млн. сўмга баҳоланиб 29.08.2022 йилда бўлиб ўтган аукцион савдо кунида сотилмади. Навбатдаги аукцион савдо куни 22.12.2022 й. белгиланган.</t>
  </si>
  <si>
    <t>ЗАНГИОТА</t>
  </si>
  <si>
    <t>Зангиота</t>
  </si>
  <si>
    <t xml:space="preserve"> TAXI GARANT PLUS  МЧЖ</t>
  </si>
  <si>
    <t>065593</t>
  </si>
  <si>
    <t>16701000100001019036</t>
  </si>
  <si>
    <t>2013 йилда ишлаб чиқарилган, 10 251 ECA NEXIA SONS русумли автомашина</t>
  </si>
  <si>
    <t>133/6</t>
  </si>
  <si>
    <t>19.11.2021</t>
  </si>
  <si>
    <t>41 795,0 млн.сўмга баҳоланиб, 02.12.2022 й. Бўлиб ўтган аукцион савдоларида аукцион савдолари бўлиб-бўлиб тўлаш шарти билан сотилган. Колвир дастурида рассрочка модили энди яратилмоқда.</t>
  </si>
  <si>
    <t xml:space="preserve">1 йил </t>
  </si>
  <si>
    <t>SHOX FAYZ MED FARM МЧЖ</t>
  </si>
  <si>
    <t>16701000200001019035</t>
  </si>
  <si>
    <t>Турар-жой</t>
  </si>
  <si>
    <t>Тошкент вилояти, Нурафшон шаҳри, Деҳқонобод кўчаси                530-уй</t>
  </si>
  <si>
    <t>271,7 млн.сўм бахоланиб, 12.12.2022 йилда бўлиб ўтган аукцион савдо кунида сотилмади. Навбатдаги аукцион савдо куни 22.12.2022 й. белгиланган.</t>
  </si>
  <si>
    <t>SHOX FAYZ MED FARM</t>
  </si>
  <si>
    <t>062270</t>
  </si>
  <si>
    <t>16701000900001019001</t>
  </si>
  <si>
    <t xml:space="preserve"> Тошкент вилояти, Охангарон шаҳри, Хонобод МФЙ, Шифокорлар кўчаси, 5-уй.</t>
  </si>
  <si>
    <t>89/6</t>
  </si>
  <si>
    <t>14.10.2022</t>
  </si>
  <si>
    <t>838,2 млн.сўмга баҳоланиб, 26.12.2012 йил аукцион савдо куни белгиланган.</t>
  </si>
  <si>
    <t xml:space="preserve">Каландарова Насиба Искандаровна </t>
  </si>
  <si>
    <t>16701000900001019037</t>
  </si>
  <si>
    <t xml:space="preserve"> Тошкент вилояти, Охангарон тумани, Гулистон МФЙ, А.Темур кўчаси, 9-уй, 18-хонадон</t>
  </si>
  <si>
    <t>83/1</t>
  </si>
  <si>
    <t>23.09.2022</t>
  </si>
  <si>
    <t>К-72/1</t>
  </si>
  <si>
    <t>27.09.2022</t>
  </si>
  <si>
    <t>232 094,0 млн.сўмга баҳоланиб, 01.12.2012 йилда бўлиб ўтган аукцион савдо кунида сотилмади. 12.12.2022 й навбатдаги аукцион савдоси орқали сотилди.Аукциондан пули тушмаган хали.</t>
  </si>
  <si>
    <t>ЯШНОБОД</t>
  </si>
  <si>
    <t>Яшнобод</t>
  </si>
  <si>
    <t>МЧЖ "BULUNG'UR MEVA-SABZAVOT"</t>
  </si>
  <si>
    <t>16701000900001083003</t>
  </si>
  <si>
    <t>Зангиота тумани, Туркистон қишлоғи А.Икромов массивида жойлашган  83,50 гектар узумзор (289 туп олхури ва 59 585 туп узум кўчатлари билан)</t>
  </si>
  <si>
    <t>Тошкент вилояти, Зангиота тумани, Туркистон қишлоғи, А.Икромов массиви ҳудуди</t>
  </si>
  <si>
    <t>80/2</t>
  </si>
  <si>
    <t>17.07.2018</t>
  </si>
  <si>
    <t xml:space="preserve">Сотиш бўйича чоралар кўрилмоқда. Зангиота туман прокуратурасининг 06.10.2022 йил 11/20-22-сонли даъво аризаси орқали Тошкент туманлараро иқтисодий судига ижара шартномасини бекор қилиш юзасидан мурожаат қилинди.    </t>
  </si>
  <si>
    <t>Давлатга ўтказий керак</t>
  </si>
  <si>
    <t>Бўлиши керак</t>
  </si>
  <si>
    <t>"UNIVERSAL ENGINEERING" МЧЖ</t>
  </si>
  <si>
    <t>080070</t>
  </si>
  <si>
    <t>16701000200001083005</t>
  </si>
  <si>
    <t>2018-yilda ishlab chiqarilgan DOOSAN DX-300LCA rusumli zanjirli ekskavator</t>
  </si>
  <si>
    <r>
      <rPr>
        <sz val="15"/>
        <rFont val="Arial"/>
        <family val="2"/>
        <charset val="204"/>
      </rPr>
      <t xml:space="preserve">107/7,            </t>
    </r>
    <r>
      <rPr>
        <sz val="15"/>
        <color rgb="FFFF0000"/>
        <rFont val="Arial"/>
        <family val="2"/>
        <charset val="204"/>
      </rPr>
      <t>42/3</t>
    </r>
  </si>
  <si>
    <r>
      <rPr>
        <sz val="15"/>
        <rFont val="Arial"/>
        <family val="2"/>
        <charset val="204"/>
      </rPr>
      <t xml:space="preserve">02.12.2022, </t>
    </r>
    <r>
      <rPr>
        <sz val="15"/>
        <color rgb="FFFF0000"/>
        <rFont val="Arial"/>
        <family val="2"/>
        <charset val="204"/>
      </rPr>
      <t>20.05.2022</t>
    </r>
  </si>
  <si>
    <t>1 355,5 млн. сўмга баҳоланиб, 17.10.2022 йилда бўлиб ўтган аукцион савдо кунида сотилмади. Навбатдаги аукцион савдо куни 20.12.2022 й. белгиланган.</t>
  </si>
  <si>
    <t>"BATASH USAN" МЧЖ</t>
  </si>
  <si>
    <t>075908</t>
  </si>
  <si>
    <t>16701000700001083002</t>
  </si>
  <si>
    <t>Тошкент вилояти Паркент тумани Навбаҳор МФЙ, Навбаҳор кўчаси 134-уй</t>
  </si>
  <si>
    <t>ЧИЛОНЗОР</t>
  </si>
  <si>
    <t>Чилонзор</t>
  </si>
  <si>
    <t>BUHARA GOLD 777</t>
  </si>
  <si>
    <t>16701000100001084016</t>
  </si>
  <si>
    <t>Тошкент вилояти, Янгийўл тумани, Янгийўл МФЙ, Зафаробод кўчаси 114-уй</t>
  </si>
  <si>
    <r>
      <t xml:space="preserve">107/6,            </t>
    </r>
    <r>
      <rPr>
        <sz val="15"/>
        <color rgb="FFFF0000"/>
        <rFont val="Arial"/>
        <family val="2"/>
        <charset val="204"/>
      </rPr>
      <t>24/2</t>
    </r>
  </si>
  <si>
    <r>
      <t xml:space="preserve">02.12.2022, </t>
    </r>
    <r>
      <rPr>
        <sz val="15"/>
        <color rgb="FFFF0000"/>
        <rFont val="Arial"/>
        <family val="2"/>
        <charset val="204"/>
      </rPr>
      <t>18.03.2022</t>
    </r>
  </si>
  <si>
    <t xml:space="preserve">333,9 млн.сўмга баҳоланиб, 05.09.2022 йилда бўлиб ўтган аукцион савдо кунида сотилмади. Навбатдаги аукцион савдосига қўйиш чоралари кўрилмоқда. </t>
  </si>
  <si>
    <t>DJUMAYEV ABDUKARIM MAMADRAIMOVICH</t>
  </si>
  <si>
    <t>073259</t>
  </si>
  <si>
    <t>16701000800001084001</t>
  </si>
  <si>
    <t xml:space="preserve">DJUMAYEV ABDUKARIM MAMADRAIMOVICHга тегишли Nexia dons                     2 русумли автомашинаси </t>
  </si>
  <si>
    <t>Мижоз билан ўзаро келишувга асосан бўлиб-бўлиб тўлаш шарти билан сотилган. Ушбу шартнома аукцион орқали расмийлаштирилиши лозим.</t>
  </si>
  <si>
    <t>АНДИЖОН</t>
  </si>
  <si>
    <t>Андижон</t>
  </si>
  <si>
    <t>"FAMILY TEXS" МЧЖ</t>
  </si>
  <si>
    <t>16701000700001171003</t>
  </si>
  <si>
    <t>Чойхона биноси</t>
  </si>
  <si>
    <t>Андижон вилояти, Жалақудуқ тумани, Маданият МФЙ ҳудудида жойлашган нотурар жой</t>
  </si>
  <si>
    <r>
      <t xml:space="preserve">107/1,            </t>
    </r>
    <r>
      <rPr>
        <sz val="15"/>
        <color rgb="FFFF0000"/>
        <rFont val="Arial"/>
        <family val="2"/>
        <charset val="204"/>
      </rPr>
      <t>83/1</t>
    </r>
  </si>
  <si>
    <r>
      <t xml:space="preserve">02.12.2022, </t>
    </r>
    <r>
      <rPr>
        <sz val="15"/>
        <color rgb="FFFF0000"/>
        <rFont val="Arial"/>
        <family val="2"/>
        <charset val="204"/>
      </rPr>
      <t>11.08.2021</t>
    </r>
  </si>
  <si>
    <t>2022 йил 3 ноябр куни бўлиб ўтган аукцион савдоларида мулк сотилмаган. Навбатдаги аукцион савдосига чиқариш чораси кўрилмоқда.</t>
  </si>
  <si>
    <t>Бошқарув қарори чиққан, аниқ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</si>
</sst>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\ _₽_-;\-* #,##0\ _₽_-;_-* &quot;-&quot;??\ _₽_-;_-@_-"/>
    <numFmt numFmtId="165" formatCode="_-* #,##0.0000\ _₽_-;\-* #,##0.0000\ _₽_-;_-* &quot;-&quot;??\ _₽_-;_-@_-"/>
    <numFmt numFmtId="166" formatCode="_-* #,##0.00\ _₽_-;\-* #,##0.00\ _₽_-;_-* &quot;-&quot;??\ _₽_-;_-@_-"/>
    <numFmt numFmtId="167" formatCode="_-* #,##0.00_р_._-;\-* #,##0.00_р_._-;_-* &quot;-&quot;??_р_._-;_-@_-"/>
    <numFmt numFmtId="168" formatCode="_-* #,##0.0\ _₽_-;\-* #,##0.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ourier"/>
    </font>
    <font>
      <sz val="10"/>
      <color indexed="8"/>
      <name val="Courier"/>
    </font>
    <font>
      <sz val="9"/>
      <color indexed="8"/>
      <name val="Courier New"/>
      <family val="3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 Cyr"/>
      <charset val="204"/>
    </font>
    <font>
      <b/>
      <sz val="15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b/>
      <sz val="15"/>
      <color rgb="FFFF0000"/>
      <name val="Arial"/>
      <family val="2"/>
      <charset val="204"/>
    </font>
    <font>
      <sz val="15"/>
      <color rgb="FFFF0000"/>
      <name val="Arial"/>
      <family val="2"/>
      <charset val="204"/>
    </font>
    <font>
      <sz val="15"/>
      <name val="Arial"/>
      <family val="2"/>
      <charset val="204"/>
    </font>
    <font>
      <sz val="15"/>
      <color theme="1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theme="1"/>
      <name val="Arial"/>
      <family val="2"/>
      <charset val="204"/>
    </font>
    <font>
      <sz val="8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167" fontId="7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6" fillId="3" borderId="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top"/>
    </xf>
    <xf numFmtId="4" fontId="6" fillId="3" borderId="2" xfId="0" applyNumberFormat="1" applyFont="1" applyFill="1" applyBorder="1" applyAlignment="1">
      <alignment horizontal="right" vertical="top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6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0" fillId="0" borderId="0" xfId="0"/>
    <xf numFmtId="4" fontId="0" fillId="0" borderId="0" xfId="0" applyNumberFormat="1"/>
    <xf numFmtId="0" fontId="8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2" applyFont="1" applyAlignment="1">
      <alignment vertical="center" wrapText="1"/>
    </xf>
    <xf numFmtId="164" fontId="8" fillId="4" borderId="0" xfId="1" applyNumberFormat="1" applyFont="1" applyFill="1" applyAlignment="1">
      <alignment vertical="center" wrapText="1"/>
    </xf>
    <xf numFmtId="0" fontId="8" fillId="4" borderId="0" xfId="3" applyFont="1" applyFill="1" applyAlignment="1">
      <alignment vertical="center" wrapText="1"/>
    </xf>
    <xf numFmtId="0" fontId="8" fillId="4" borderId="0" xfId="3" applyFont="1" applyFill="1" applyAlignment="1">
      <alignment horizontal="left" vertical="center"/>
    </xf>
    <xf numFmtId="0" fontId="8" fillId="4" borderId="0" xfId="3" applyFont="1" applyFill="1" applyAlignment="1">
      <alignment vertical="center"/>
    </xf>
    <xf numFmtId="0" fontId="8" fillId="4" borderId="0" xfId="3" applyFont="1" applyFill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0" fontId="8" fillId="0" borderId="0" xfId="2" applyFont="1" applyAlignment="1">
      <alignment vertical="top"/>
    </xf>
    <xf numFmtId="0" fontId="8" fillId="0" borderId="0" xfId="2" applyFont="1" applyAlignment="1">
      <alignment horizontal="center" vertical="top" wrapText="1"/>
    </xf>
    <xf numFmtId="0" fontId="8" fillId="4" borderId="7" xfId="2" applyFont="1" applyFill="1" applyBorder="1" applyAlignment="1">
      <alignment horizontal="center" vertical="top" wrapText="1"/>
    </xf>
    <xf numFmtId="0" fontId="8" fillId="4" borderId="0" xfId="2" applyFont="1" applyFill="1" applyAlignment="1">
      <alignment vertical="top" wrapText="1"/>
    </xf>
    <xf numFmtId="49" fontId="8" fillId="4" borderId="0" xfId="2" applyNumberFormat="1" applyFont="1" applyFill="1" applyAlignment="1">
      <alignment vertical="top" wrapText="1"/>
    </xf>
    <xf numFmtId="0" fontId="8" fillId="0" borderId="0" xfId="2" applyFont="1" applyAlignment="1">
      <alignment vertical="top" wrapText="1"/>
    </xf>
    <xf numFmtId="0" fontId="9" fillId="4" borderId="0" xfId="2" applyFont="1" applyFill="1" applyAlignment="1">
      <alignment vertical="top" wrapText="1"/>
    </xf>
    <xf numFmtId="165" fontId="8" fillId="4" borderId="0" xfId="1" applyNumberFormat="1" applyFont="1" applyFill="1" applyAlignment="1">
      <alignment vertical="top" wrapText="1"/>
    </xf>
    <xf numFmtId="166" fontId="8" fillId="4" borderId="0" xfId="1" applyNumberFormat="1" applyFont="1" applyFill="1" applyAlignment="1">
      <alignment vertical="top" wrapText="1"/>
    </xf>
    <xf numFmtId="164" fontId="8" fillId="0" borderId="0" xfId="1" applyNumberFormat="1" applyFont="1" applyAlignment="1">
      <alignment vertical="center" wrapText="1"/>
    </xf>
    <xf numFmtId="49" fontId="10" fillId="4" borderId="0" xfId="3" applyNumberFormat="1" applyFont="1" applyFill="1" applyAlignment="1">
      <alignment horizontal="center" vertical="center" wrapText="1"/>
    </xf>
    <xf numFmtId="49" fontId="8" fillId="4" borderId="0" xfId="3" applyNumberFormat="1" applyFont="1" applyFill="1" applyAlignment="1">
      <alignment horizontal="center" vertical="center" wrapText="1"/>
    </xf>
    <xf numFmtId="0" fontId="8" fillId="4" borderId="0" xfId="2" applyFont="1" applyFill="1" applyAlignment="1">
      <alignment horizontal="right" vertical="top" wrapText="1"/>
    </xf>
    <xf numFmtId="0" fontId="8" fillId="0" borderId="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 wrapText="1"/>
    </xf>
    <xf numFmtId="49" fontId="8" fillId="4" borderId="2" xfId="3" applyNumberFormat="1" applyFont="1" applyFill="1" applyBorder="1" applyAlignment="1">
      <alignment horizontal="center" vertical="center" wrapText="1"/>
    </xf>
    <xf numFmtId="165" fontId="8" fillId="4" borderId="2" xfId="1" applyNumberFormat="1" applyFont="1" applyFill="1" applyBorder="1" applyAlignment="1">
      <alignment horizontal="center" vertical="center" wrapText="1"/>
    </xf>
    <xf numFmtId="166" fontId="8" fillId="4" borderId="2" xfId="1" applyNumberFormat="1" applyFont="1" applyFill="1" applyBorder="1" applyAlignment="1">
      <alignment horizontal="center" vertical="center" wrapText="1"/>
    </xf>
    <xf numFmtId="167" fontId="8" fillId="5" borderId="2" xfId="4" applyFont="1" applyFill="1" applyBorder="1" applyAlignment="1">
      <alignment horizontal="center" vertical="center" wrapText="1"/>
    </xf>
    <xf numFmtId="49" fontId="10" fillId="4" borderId="2" xfId="4" applyNumberFormat="1" applyFont="1" applyFill="1" applyBorder="1" applyAlignment="1">
      <alignment horizontal="center" vertical="center" wrapText="1"/>
    </xf>
    <xf numFmtId="49" fontId="8" fillId="4" borderId="2" xfId="4" applyNumberFormat="1" applyFont="1" applyFill="1" applyBorder="1" applyAlignment="1">
      <alignment horizontal="center" vertical="center" wrapText="1"/>
    </xf>
    <xf numFmtId="166" fontId="8" fillId="4" borderId="2" xfId="4" applyNumberFormat="1" applyFont="1" applyFill="1" applyBorder="1" applyAlignment="1">
      <alignment horizontal="center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164" fontId="8" fillId="4" borderId="0" xfId="1" applyNumberFormat="1" applyFont="1" applyFill="1" applyAlignment="1">
      <alignment horizontal="center" vertical="center" wrapText="1"/>
    </xf>
    <xf numFmtId="0" fontId="8" fillId="4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/>
    </xf>
    <xf numFmtId="49" fontId="8" fillId="4" borderId="1" xfId="3" applyNumberFormat="1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center" vertical="center" wrapText="1"/>
    </xf>
    <xf numFmtId="166" fontId="8" fillId="4" borderId="1" xfId="1" applyNumberFormat="1" applyFont="1" applyFill="1" applyBorder="1" applyAlignment="1">
      <alignment horizontal="center" vertical="center" wrapText="1"/>
    </xf>
    <xf numFmtId="164" fontId="8" fillId="5" borderId="1" xfId="4" applyNumberFormat="1" applyFont="1" applyFill="1" applyBorder="1" applyAlignment="1">
      <alignment vertical="center" wrapText="1"/>
    </xf>
    <xf numFmtId="49" fontId="10" fillId="4" borderId="1" xfId="4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>
      <alignment horizontal="center" vertical="center" wrapText="1"/>
    </xf>
    <xf numFmtId="166" fontId="8" fillId="4" borderId="1" xfId="4" applyNumberFormat="1" applyFont="1" applyFill="1" applyBorder="1" applyAlignment="1">
      <alignment horizontal="center" vertical="center" wrapText="1"/>
    </xf>
    <xf numFmtId="164" fontId="8" fillId="4" borderId="2" xfId="4" applyNumberFormat="1" applyFont="1" applyFill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4" xfId="3" applyFont="1" applyFill="1" applyBorder="1" applyAlignment="1">
      <alignment horizontal="center" vertical="center"/>
    </xf>
    <xf numFmtId="49" fontId="8" fillId="4" borderId="4" xfId="3" applyNumberFormat="1" applyFont="1" applyFill="1" applyBorder="1" applyAlignment="1">
      <alignment horizontal="center" vertical="center"/>
    </xf>
    <xf numFmtId="0" fontId="9" fillId="4" borderId="4" xfId="3" applyFont="1" applyFill="1" applyBorder="1" applyAlignment="1">
      <alignment horizontal="center" vertical="center" wrapText="1"/>
    </xf>
    <xf numFmtId="165" fontId="8" fillId="4" borderId="4" xfId="1" applyNumberFormat="1" applyFont="1" applyFill="1" applyBorder="1" applyAlignment="1">
      <alignment horizontal="center" vertical="center" wrapText="1"/>
    </xf>
    <xf numFmtId="166" fontId="8" fillId="4" borderId="4" xfId="1" applyNumberFormat="1" applyFont="1" applyFill="1" applyBorder="1" applyAlignment="1">
      <alignment horizontal="center" vertical="center" wrapText="1"/>
    </xf>
    <xf numFmtId="164" fontId="8" fillId="5" borderId="4" xfId="4" applyNumberFormat="1" applyFont="1" applyFill="1" applyBorder="1" applyAlignment="1">
      <alignment vertical="center" wrapText="1"/>
    </xf>
    <xf numFmtId="49" fontId="10" fillId="4" borderId="4" xfId="4" applyNumberFormat="1" applyFont="1" applyFill="1" applyBorder="1" applyAlignment="1">
      <alignment horizontal="center" vertical="center" wrapText="1"/>
    </xf>
    <xf numFmtId="49" fontId="8" fillId="4" borderId="4" xfId="4" applyNumberFormat="1" applyFont="1" applyFill="1" applyBorder="1" applyAlignment="1">
      <alignment horizontal="center" vertical="center" wrapText="1"/>
    </xf>
    <xf numFmtId="166" fontId="8" fillId="4" borderId="5" xfId="4" applyNumberFormat="1" applyFont="1" applyFill="1" applyBorder="1" applyAlignment="1">
      <alignment horizontal="center" vertical="center" wrapText="1"/>
    </xf>
    <xf numFmtId="164" fontId="8" fillId="4" borderId="5" xfId="4" applyNumberFormat="1" applyFont="1" applyFill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/>
    </xf>
    <xf numFmtId="49" fontId="9" fillId="0" borderId="7" xfId="3" applyNumberFormat="1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/>
    </xf>
    <xf numFmtId="49" fontId="9" fillId="4" borderId="7" xfId="3" applyNumberFormat="1" applyFont="1" applyFill="1" applyBorder="1" applyAlignment="1">
      <alignment horizontal="center" vertical="center"/>
    </xf>
    <xf numFmtId="14" fontId="9" fillId="4" borderId="7" xfId="3" applyNumberFormat="1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165" fontId="8" fillId="4" borderId="7" xfId="1" applyNumberFormat="1" applyFont="1" applyFill="1" applyBorder="1" applyAlignment="1">
      <alignment horizontal="center" vertical="center" wrapText="1"/>
    </xf>
    <xf numFmtId="166" fontId="8" fillId="4" borderId="7" xfId="1" applyNumberFormat="1" applyFont="1" applyFill="1" applyBorder="1" applyAlignment="1">
      <alignment horizontal="center" vertical="center" wrapText="1"/>
    </xf>
    <xf numFmtId="3" fontId="8" fillId="5" borderId="7" xfId="4" applyNumberFormat="1" applyFont="1" applyFill="1" applyBorder="1" applyAlignment="1">
      <alignment vertical="center"/>
    </xf>
    <xf numFmtId="49" fontId="11" fillId="4" borderId="7" xfId="4" applyNumberFormat="1" applyFont="1" applyFill="1" applyBorder="1" applyAlignment="1">
      <alignment horizontal="center" vertical="center" wrapText="1"/>
    </xf>
    <xf numFmtId="49" fontId="10" fillId="4" borderId="7" xfId="4" applyNumberFormat="1" applyFont="1" applyFill="1" applyBorder="1" applyAlignment="1">
      <alignment horizontal="center" vertical="center" wrapText="1"/>
    </xf>
    <xf numFmtId="49" fontId="8" fillId="4" borderId="7" xfId="4" applyNumberFormat="1" applyFont="1" applyFill="1" applyBorder="1" applyAlignment="1">
      <alignment horizontal="center" vertical="center" wrapText="1"/>
    </xf>
    <xf numFmtId="164" fontId="9" fillId="4" borderId="7" xfId="1" applyNumberFormat="1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vertical="center"/>
    </xf>
    <xf numFmtId="0" fontId="9" fillId="0" borderId="2" xfId="3" applyFont="1" applyBorder="1" applyAlignment="1">
      <alignment horizontal="center" vertical="center"/>
    </xf>
    <xf numFmtId="49" fontId="9" fillId="0" borderId="2" xfId="3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9" fillId="4" borderId="2" xfId="3" applyFont="1" applyFill="1" applyBorder="1" applyAlignment="1">
      <alignment horizontal="center" vertical="center"/>
    </xf>
    <xf numFmtId="49" fontId="9" fillId="4" borderId="2" xfId="3" applyNumberFormat="1" applyFont="1" applyFill="1" applyBorder="1" applyAlignment="1">
      <alignment horizontal="center" vertical="center"/>
    </xf>
    <xf numFmtId="14" fontId="9" fillId="4" borderId="2" xfId="3" applyNumberFormat="1" applyFont="1" applyFill="1" applyBorder="1" applyAlignment="1">
      <alignment horizontal="center" vertical="center"/>
    </xf>
    <xf numFmtId="165" fontId="9" fillId="4" borderId="2" xfId="1" applyNumberFormat="1" applyFont="1" applyFill="1" applyBorder="1" applyAlignment="1">
      <alignment horizontal="right" vertical="center" wrapText="1" indent="1"/>
    </xf>
    <xf numFmtId="166" fontId="9" fillId="4" borderId="2" xfId="1" applyNumberFormat="1" applyFont="1" applyFill="1" applyBorder="1" applyAlignment="1">
      <alignment horizontal="right" vertical="center" wrapText="1" indent="1"/>
    </xf>
    <xf numFmtId="3" fontId="8" fillId="5" borderId="2" xfId="4" applyNumberFormat="1" applyFont="1" applyFill="1" applyBorder="1" applyAlignment="1">
      <alignment vertical="center"/>
    </xf>
    <xf numFmtId="49" fontId="11" fillId="4" borderId="2" xfId="4" applyNumberFormat="1" applyFont="1" applyFill="1" applyBorder="1" applyAlignment="1">
      <alignment horizontal="center" vertical="center"/>
    </xf>
    <xf numFmtId="49" fontId="9" fillId="4" borderId="2" xfId="4" applyNumberFormat="1" applyFont="1" applyFill="1" applyBorder="1" applyAlignment="1">
      <alignment horizontal="center" vertical="center"/>
    </xf>
    <xf numFmtId="164" fontId="9" fillId="4" borderId="2" xfId="1" applyNumberFormat="1" applyFont="1" applyFill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vertical="center" wrapText="1"/>
    </xf>
    <xf numFmtId="14" fontId="9" fillId="4" borderId="0" xfId="1" applyNumberFormat="1" applyFont="1" applyFill="1" applyAlignment="1">
      <alignment vertical="center" wrapText="1"/>
    </xf>
    <xf numFmtId="0" fontId="9" fillId="4" borderId="0" xfId="1" applyNumberFormat="1" applyFont="1" applyFill="1" applyAlignment="1">
      <alignment vertical="center"/>
    </xf>
    <xf numFmtId="0" fontId="9" fillId="4" borderId="0" xfId="3" applyFont="1" applyFill="1" applyAlignment="1">
      <alignment horizontal="left" vertical="center"/>
    </xf>
    <xf numFmtId="0" fontId="9" fillId="4" borderId="0" xfId="3" applyFont="1" applyFill="1" applyAlignment="1">
      <alignment vertical="center" wrapText="1"/>
    </xf>
    <xf numFmtId="0" fontId="9" fillId="4" borderId="0" xfId="3" applyFont="1" applyFill="1" applyAlignment="1">
      <alignment vertical="center"/>
    </xf>
    <xf numFmtId="0" fontId="9" fillId="4" borderId="0" xfId="3" applyFont="1" applyFill="1" applyAlignment="1">
      <alignment horizontal="center" vertical="center" wrapText="1"/>
    </xf>
    <xf numFmtId="0" fontId="9" fillId="4" borderId="2" xfId="3" applyFont="1" applyFill="1" applyBorder="1" applyAlignment="1">
      <alignment vertical="center" wrapText="1"/>
    </xf>
    <xf numFmtId="0" fontId="9" fillId="0" borderId="0" xfId="3" applyFont="1" applyAlignment="1">
      <alignment vertical="center" wrapText="1"/>
    </xf>
    <xf numFmtId="164" fontId="9" fillId="4" borderId="2" xfId="1" applyNumberFormat="1" applyFont="1" applyFill="1" applyBorder="1" applyAlignment="1">
      <alignment horizontal="right" vertical="center" wrapText="1" indent="1"/>
    </xf>
    <xf numFmtId="0" fontId="12" fillId="0" borderId="2" xfId="0" applyFont="1" applyBorder="1" applyAlignment="1">
      <alignment horizontal="center" vertical="center"/>
    </xf>
    <xf numFmtId="3" fontId="8" fillId="4" borderId="2" xfId="4" applyNumberFormat="1" applyFont="1" applyFill="1" applyBorder="1" applyAlignment="1">
      <alignment horizontal="right" vertical="center" indent="1"/>
    </xf>
    <xf numFmtId="49" fontId="9" fillId="4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4" fontId="9" fillId="4" borderId="2" xfId="0" applyNumberFormat="1" applyFont="1" applyFill="1" applyBorder="1" applyAlignment="1">
      <alignment horizontal="center" vertical="center"/>
    </xf>
    <xf numFmtId="49" fontId="9" fillId="4" borderId="2" xfId="3" applyNumberFormat="1" applyFont="1" applyFill="1" applyBorder="1" applyAlignment="1">
      <alignment horizontal="center" vertical="center" wrapText="1"/>
    </xf>
    <xf numFmtId="49" fontId="9" fillId="4" borderId="2" xfId="4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8" fontId="9" fillId="4" borderId="2" xfId="1" applyNumberFormat="1" applyFont="1" applyFill="1" applyBorder="1" applyAlignment="1">
      <alignment horizontal="right" vertical="center" wrapText="1" indent="1"/>
    </xf>
    <xf numFmtId="16" fontId="9" fillId="4" borderId="2" xfId="3" applyNumberFormat="1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0" borderId="2" xfId="3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65" fontId="9" fillId="4" borderId="2" xfId="1" applyNumberFormat="1" applyFont="1" applyFill="1" applyBorder="1" applyAlignment="1">
      <alignment horizontal="center" vertical="center" wrapText="1"/>
    </xf>
    <xf numFmtId="166" fontId="9" fillId="4" borderId="2" xfId="1" applyNumberFormat="1" applyFont="1" applyFill="1" applyBorder="1" applyAlignment="1">
      <alignment horizontal="center" vertical="center" wrapText="1"/>
    </xf>
    <xf numFmtId="49" fontId="11" fillId="4" borderId="2" xfId="4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14" fontId="9" fillId="4" borderId="2" xfId="1" applyNumberFormat="1" applyFont="1" applyFill="1" applyBorder="1" applyAlignment="1">
      <alignment horizontal="center" vertical="center" wrapText="1"/>
    </xf>
    <xf numFmtId="0" fontId="9" fillId="4" borderId="2" xfId="1" applyNumberFormat="1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168" fontId="9" fillId="4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4" borderId="0" xfId="1" applyNumberFormat="1" applyFont="1" applyFill="1" applyAlignment="1">
      <alignment horizontal="center" vertical="center" wrapText="1"/>
    </xf>
    <xf numFmtId="0" fontId="9" fillId="4" borderId="0" xfId="1" applyNumberFormat="1" applyFont="1" applyFill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horizontal="center" vertical="center" wrapText="1"/>
    </xf>
    <xf numFmtId="49" fontId="13" fillId="4" borderId="9" xfId="0" applyNumberFormat="1" applyFont="1" applyFill="1" applyBorder="1" applyAlignment="1">
      <alignment horizontal="center" vertical="center" wrapText="1"/>
    </xf>
    <xf numFmtId="164" fontId="9" fillId="4" borderId="0" xfId="1" applyNumberFormat="1" applyFont="1" applyFill="1" applyAlignment="1">
      <alignment horizontal="center" vertical="center" wrapText="1"/>
    </xf>
    <xf numFmtId="0" fontId="9" fillId="4" borderId="2" xfId="1" applyNumberFormat="1" applyFont="1" applyFill="1" applyBorder="1" applyAlignment="1">
      <alignment horizontal="center" vertical="center"/>
    </xf>
    <xf numFmtId="49" fontId="8" fillId="4" borderId="2" xfId="3" applyNumberFormat="1" applyFont="1" applyFill="1" applyBorder="1" applyAlignment="1">
      <alignment vertical="center"/>
    </xf>
    <xf numFmtId="0" fontId="8" fillId="0" borderId="2" xfId="3" applyFont="1" applyBorder="1" applyAlignment="1">
      <alignment vertical="center"/>
    </xf>
    <xf numFmtId="0" fontId="9" fillId="4" borderId="2" xfId="3" applyFont="1" applyFill="1" applyBorder="1" applyAlignment="1">
      <alignment vertical="center"/>
    </xf>
    <xf numFmtId="0" fontId="8" fillId="5" borderId="2" xfId="3" applyFont="1" applyFill="1" applyBorder="1" applyAlignment="1">
      <alignment vertical="center"/>
    </xf>
    <xf numFmtId="0" fontId="11" fillId="4" borderId="2" xfId="3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11" fillId="6" borderId="2" xfId="1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49" fontId="9" fillId="4" borderId="2" xfId="3" applyNumberFormat="1" applyFont="1" applyFill="1" applyBorder="1" applyAlignment="1">
      <alignment vertical="center"/>
    </xf>
    <xf numFmtId="0" fontId="9" fillId="0" borderId="2" xfId="3" applyFont="1" applyBorder="1" applyAlignment="1">
      <alignment vertical="center"/>
    </xf>
    <xf numFmtId="164" fontId="11" fillId="4" borderId="2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3" fontId="9" fillId="4" borderId="2" xfId="3" applyNumberFormat="1" applyFont="1" applyFill="1" applyBorder="1" applyAlignment="1">
      <alignment horizontal="center" vertical="center" wrapText="1"/>
    </xf>
    <xf numFmtId="0" fontId="9" fillId="4" borderId="0" xfId="1" applyNumberFormat="1" applyFont="1" applyFill="1" applyAlignment="1">
      <alignment horizontal="center" vertical="center"/>
    </xf>
    <xf numFmtId="0" fontId="9" fillId="4" borderId="0" xfId="3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4" fontId="9" fillId="0" borderId="2" xfId="1" applyNumberFormat="1" applyFont="1" applyBorder="1" applyAlignment="1">
      <alignment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14" fontId="9" fillId="4" borderId="0" xfId="1" applyNumberFormat="1" applyFont="1" applyFill="1" applyAlignment="1">
      <alignment vertical="center"/>
    </xf>
    <xf numFmtId="3" fontId="11" fillId="4" borderId="2" xfId="3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49" fontId="9" fillId="4" borderId="0" xfId="3" applyNumberFormat="1" applyFont="1" applyFill="1" applyAlignment="1">
      <alignment horizontal="center" vertical="center"/>
    </xf>
    <xf numFmtId="165" fontId="9" fillId="4" borderId="0" xfId="1" applyNumberFormat="1" applyFont="1" applyFill="1" applyAlignment="1">
      <alignment horizontal="center" vertical="center"/>
    </xf>
    <xf numFmtId="166" fontId="9" fillId="4" borderId="0" xfId="1" applyNumberFormat="1" applyFont="1" applyFill="1" applyAlignment="1">
      <alignment horizontal="center" vertical="center"/>
    </xf>
    <xf numFmtId="3" fontId="8" fillId="5" borderId="0" xfId="3" applyNumberFormat="1" applyFont="1" applyFill="1" applyAlignment="1">
      <alignment vertical="center"/>
    </xf>
    <xf numFmtId="49" fontId="11" fillId="4" borderId="0" xfId="3" applyNumberFormat="1" applyFont="1" applyFill="1" applyAlignment="1">
      <alignment horizontal="center" vertical="center"/>
    </xf>
    <xf numFmtId="164" fontId="9" fillId="4" borderId="0" xfId="1" applyNumberFormat="1" applyFont="1" applyFill="1" applyAlignment="1">
      <alignment vertical="center" wrapText="1"/>
    </xf>
    <xf numFmtId="0" fontId="9" fillId="4" borderId="0" xfId="0" applyFont="1" applyFill="1"/>
    <xf numFmtId="0" fontId="16" fillId="0" borderId="2" xfId="0" applyFont="1" applyBorder="1" applyAlignment="1">
      <alignment horizontal="left" vertical="top" wrapText="1"/>
    </xf>
  </cellXfs>
  <cellStyles count="5">
    <cellStyle name="Обычный" xfId="0" builtinId="0"/>
    <cellStyle name="Обычный 108" xfId="3" xr:uid="{AB4CE35F-E7EC-4206-9B2A-1B647A177872}"/>
    <cellStyle name="Обычный 2" xfId="2" xr:uid="{2FB523A1-B080-472D-A5CF-021FD511599A}"/>
    <cellStyle name="Финансовый" xfId="1" builtinId="3"/>
    <cellStyle name="Финансовый 2" xfId="4" xr:uid="{D9FB8355-FE5B-4F0E-BCDC-936F67104C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.12.2022%20-%20&#1052;&#1091;&#1083;&#1082;&#1083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(лист 1)"/>
      <sheetName val="таблица 19 (3)"/>
    </sheetNames>
    <sheetDataSet>
      <sheetData sheetId="0">
        <row r="1"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</row>
        <row r="2"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</row>
        <row r="3"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</row>
        <row r="4"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</row>
        <row r="5"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</row>
        <row r="6"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</row>
        <row r="7"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</row>
        <row r="8"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</row>
        <row r="9">
          <cell r="G9" t="str">
            <v>Номер лицевого счета</v>
          </cell>
          <cell r="H9" t="str">
            <v>Наименование лицевых счетов, счетов и разделов баланса</v>
          </cell>
          <cell r="I9" t="str">
            <v>Код валюты счета</v>
          </cell>
          <cell r="J9" t="str">
            <v xml:space="preserve">Входящий </v>
          </cell>
          <cell r="K9"/>
          <cell r="L9" t="str">
            <v>Обороты</v>
          </cell>
          <cell r="M9"/>
          <cell r="N9"/>
          <cell r="O9"/>
          <cell r="P9" t="str">
            <v xml:space="preserve">Исходящий </v>
          </cell>
          <cell r="Q9"/>
        </row>
        <row r="10">
          <cell r="G10"/>
          <cell r="H10"/>
          <cell r="I10"/>
          <cell r="J10" t="str">
            <v>остаток</v>
          </cell>
          <cell r="K10"/>
          <cell r="L10" t="str">
            <v>Дебет</v>
          </cell>
          <cell r="M10"/>
          <cell r="N10" t="str">
            <v>Кредит</v>
          </cell>
          <cell r="O10"/>
          <cell r="P10" t="str">
            <v>остаток</v>
          </cell>
          <cell r="Q10"/>
        </row>
        <row r="11">
          <cell r="G11"/>
          <cell r="H11"/>
          <cell r="I11"/>
          <cell r="J11" t="str">
            <v>в валюте счета</v>
          </cell>
          <cell r="K11" t="str">
            <v>эквивалент в национальной валюте</v>
          </cell>
          <cell r="L11" t="str">
            <v>в валюте счета</v>
          </cell>
          <cell r="M11" t="str">
            <v>эквивалент в национальной валюте</v>
          </cell>
          <cell r="N11" t="str">
            <v>в валюте счета</v>
          </cell>
          <cell r="O11" t="str">
            <v>эквивалент в национальной валюте</v>
          </cell>
          <cell r="P11" t="str">
            <v>в валюте счета</v>
          </cell>
          <cell r="Q11" t="str">
            <v>эквивалент в национальной валюте</v>
          </cell>
        </row>
        <row r="12">
          <cell r="G12" t="str">
            <v>7</v>
          </cell>
          <cell r="H12" t="str">
            <v>8</v>
          </cell>
          <cell r="I12" t="str">
            <v>10</v>
          </cell>
          <cell r="J12" t="str">
            <v>11</v>
          </cell>
          <cell r="K12" t="str">
            <v>12</v>
          </cell>
          <cell r="L12" t="str">
            <v>13</v>
          </cell>
          <cell r="M12" t="str">
            <v>14</v>
          </cell>
          <cell r="N12" t="str">
            <v>15</v>
          </cell>
          <cell r="O12" t="str">
            <v>16</v>
          </cell>
          <cell r="P12" t="str">
            <v>17</v>
          </cell>
          <cell r="Q12" t="str">
            <v>18</v>
          </cell>
        </row>
        <row r="13"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</row>
        <row r="14">
          <cell r="G14" t="str">
            <v>АКТИВ</v>
          </cell>
          <cell r="H14"/>
          <cell r="I14"/>
          <cell r="J14"/>
          <cell r="K14"/>
          <cell r="L14"/>
          <cell r="M14"/>
          <cell r="N14"/>
          <cell r="O14"/>
          <cell r="P14"/>
          <cell r="Q14"/>
        </row>
        <row r="15">
          <cell r="G15" t="str">
            <v>Заложенное имущество, взысканное по кредитам и лизингу</v>
          </cell>
          <cell r="H15"/>
          <cell r="I15"/>
          <cell r="J15"/>
          <cell r="K15"/>
          <cell r="L15"/>
          <cell r="M15"/>
          <cell r="N15"/>
          <cell r="O15"/>
          <cell r="P15"/>
          <cell r="Q15"/>
        </row>
        <row r="16">
          <cell r="G16" t="str">
            <v>16701000200000368047</v>
          </cell>
          <cell r="H16" t="str">
            <v>Залоговое имщество (зем.снаряд) -ООО "ASALCHI QUM SHAG'AL"</v>
          </cell>
          <cell r="I16" t="str">
            <v>UZS</v>
          </cell>
          <cell r="J16">
            <v>1579972604</v>
          </cell>
          <cell r="K16">
            <v>1579972604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1579972604</v>
          </cell>
          <cell r="Q16">
            <v>1579972604</v>
          </cell>
        </row>
        <row r="17">
          <cell r="G17" t="str">
            <v>16701000800010725067</v>
          </cell>
          <cell r="H17" t="str">
            <v>Янгийул Шароб Савдо</v>
          </cell>
          <cell r="I17" t="str">
            <v>UZS</v>
          </cell>
          <cell r="J17">
            <v>1899194283.5799999</v>
          </cell>
          <cell r="K17">
            <v>1899194283.5799999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1899194283.5799999</v>
          </cell>
          <cell r="Q17">
            <v>1899194283.5799999</v>
          </cell>
        </row>
        <row r="18">
          <cell r="G18" t="str">
            <v>16701000100000328061</v>
          </cell>
          <cell r="H18" t="str">
            <v>Бактрия Бунед Файз МЧЖ(Бактрия Бунёд Файз МЧЖ (Музрабод т.Янги диер МФЙ да 5500 кв.Маьмурий бино)</v>
          </cell>
          <cell r="I18" t="str">
            <v>UZS</v>
          </cell>
          <cell r="J18">
            <v>585000000</v>
          </cell>
          <cell r="K18">
            <v>585000000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585000000</v>
          </cell>
          <cell r="Q18">
            <v>585000000</v>
          </cell>
        </row>
        <row r="19">
          <cell r="G19" t="str">
            <v>16701000500000328060</v>
          </cell>
          <cell r="H19" t="str">
            <v>Зияев Сирожиддин Кудратович (Термиз.ш Истиклол кучаси 56/18)</v>
          </cell>
          <cell r="I19" t="str">
            <v>UZS</v>
          </cell>
          <cell r="J19">
            <v>361500000</v>
          </cell>
          <cell r="K19">
            <v>361500000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361500000</v>
          </cell>
          <cell r="Q19">
            <v>361500000</v>
          </cell>
        </row>
        <row r="20">
          <cell r="G20" t="str">
            <v>16701000900000328059</v>
          </cell>
          <cell r="H20" t="str">
            <v>Мавлонбек Асилабону Файз МЧЖ(Жаркургон т.Дустлик МФЙ Жаркургон куч.7 уй 300кв.м Савдо ва маиш.хизмат шахобча)</v>
          </cell>
          <cell r="I20" t="str">
            <v>UZS</v>
          </cell>
          <cell r="J20">
            <v>450000000</v>
          </cell>
          <cell r="K20">
            <v>450000000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450000000</v>
          </cell>
          <cell r="Q20">
            <v>450000000</v>
          </cell>
        </row>
        <row r="21">
          <cell r="G21" t="str">
            <v>16701000300000328058</v>
          </cell>
          <cell r="H21" t="str">
            <v>Чоршанбиева Зебо Камол кизи(Термиз шахар Истиклол кучаси 56/29)</v>
          </cell>
          <cell r="I21" t="str">
            <v>UZS</v>
          </cell>
          <cell r="J21">
            <v>361500000</v>
          </cell>
          <cell r="K21">
            <v>361500000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361500000</v>
          </cell>
          <cell r="Q21">
            <v>361500000</v>
          </cell>
        </row>
        <row r="22">
          <cell r="G22" t="str">
            <v>16701000900000328016</v>
          </cell>
          <cell r="H22" t="str">
            <v>"Ойбек Сурхон Сервис" МЧЖ (Султанова Зубайда Жуманазаровнага тегишли Термиз т Навруз м.ги бино )</v>
          </cell>
          <cell r="I22" t="str">
            <v>UZS</v>
          </cell>
          <cell r="J22">
            <v>465921446.5</v>
          </cell>
          <cell r="K22">
            <v>465921446.5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465921446.5</v>
          </cell>
          <cell r="Q22">
            <v>465921446.5</v>
          </cell>
        </row>
        <row r="23">
          <cell r="G23" t="str">
            <v>16701000600000328057</v>
          </cell>
          <cell r="H23" t="str">
            <v>Миллий Голд Плаза МЧЖ(Халмуратов Мурат Намазович тег.Шеробод .т Октепа МФЙхуд жой.Нодавлат мактабгача таьлим муассас</v>
          </cell>
          <cell r="I23" t="str">
            <v>UZS</v>
          </cell>
          <cell r="J23">
            <v>534832900</v>
          </cell>
          <cell r="K23">
            <v>534832900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534832900</v>
          </cell>
          <cell r="Q23">
            <v>534832900</v>
          </cell>
        </row>
        <row r="24">
          <cell r="G24" t="str">
            <v>16701000900000328056</v>
          </cell>
          <cell r="H24" t="str">
            <v>Чориев Мурод Бахтиёр Угли(Термиз шахар Хаким Ат Термизий кучаси 12/16)</v>
          </cell>
          <cell r="I24" t="str">
            <v>UZS</v>
          </cell>
          <cell r="J24">
            <v>542546000</v>
          </cell>
          <cell r="K24">
            <v>542546000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542546000</v>
          </cell>
          <cell r="Q24">
            <v>542546000</v>
          </cell>
        </row>
        <row r="25">
          <cell r="G25" t="str">
            <v>16701000700000328012</v>
          </cell>
          <cell r="H25" t="str">
            <v>"Инобат Нур Денов" ХК (Денов ш.Н.Мирзаев кўчаси 34 а-уйда жойлашган Дорихона)</v>
          </cell>
          <cell r="I25" t="str">
            <v>UZS</v>
          </cell>
          <cell r="J25">
            <v>366802200</v>
          </cell>
          <cell r="K25">
            <v>366802200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366802200</v>
          </cell>
          <cell r="Q25">
            <v>366802200</v>
          </cell>
        </row>
        <row r="26">
          <cell r="G26" t="str">
            <v>16701000600000328011</v>
          </cell>
          <cell r="H26" t="str">
            <v>"Surxon Olmos Denov" ОК (Денов тумани "Зарафшон"(эски Хитоян) мах.да жойлашган МХКШ)</v>
          </cell>
          <cell r="I26" t="str">
            <v>UZS</v>
          </cell>
          <cell r="J26">
            <v>203467500</v>
          </cell>
          <cell r="K26">
            <v>203467500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203467500</v>
          </cell>
          <cell r="Q26">
            <v>203467500</v>
          </cell>
        </row>
        <row r="27">
          <cell r="G27" t="str">
            <v>16701000100000328055</v>
          </cell>
          <cell r="H27" t="str">
            <v>Идеал Давр МЧЖ (Термиз ш.Ибн Сино кучаси 1/10 сонли савдо маиший хизмат курс.нук)</v>
          </cell>
          <cell r="I27" t="str">
            <v>UZS</v>
          </cell>
          <cell r="J27">
            <v>792013700</v>
          </cell>
          <cell r="K27">
            <v>792013700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792013700</v>
          </cell>
          <cell r="Q27">
            <v>792013700</v>
          </cell>
        </row>
        <row r="28">
          <cell r="G28" t="str">
            <v>16701000400000328054</v>
          </cell>
          <cell r="H28" t="str">
            <v>Идеал Давр МЧЖ (Термиз ш.Ибн Сино кучаси 1/9 сонли савдо маиший хизмат курс.нук)</v>
          </cell>
          <cell r="I28" t="str">
            <v>UZS</v>
          </cell>
          <cell r="J28">
            <v>792013700</v>
          </cell>
          <cell r="K28">
            <v>792013700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792013700</v>
          </cell>
          <cell r="Q28">
            <v>792013700</v>
          </cell>
        </row>
        <row r="29">
          <cell r="G29" t="str">
            <v>16701000100000328009</v>
          </cell>
          <cell r="H29" t="str">
            <v>"Жануб Океан" МЧЖ (Термиз ш Ибн-Син к 1 уй 1-сонли савдо ва МХКН)</v>
          </cell>
          <cell r="I29" t="str">
            <v>UZS</v>
          </cell>
          <cell r="J29">
            <v>723217500</v>
          </cell>
          <cell r="K29">
            <v>723217500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723217500</v>
          </cell>
          <cell r="Q29">
            <v>723217500</v>
          </cell>
        </row>
        <row r="30">
          <cell r="G30" t="str">
            <v>16701000900000368035</v>
          </cell>
          <cell r="H30" t="str">
            <v>Залоговое имщество (теплица) -ООО "ASALCHI QUM SHAG'AL"</v>
          </cell>
          <cell r="I30" t="str">
            <v>UZS</v>
          </cell>
          <cell r="J30">
            <v>3619874999</v>
          </cell>
          <cell r="K30">
            <v>3619874999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3619874999</v>
          </cell>
          <cell r="Q30">
            <v>3619874999</v>
          </cell>
        </row>
        <row r="31">
          <cell r="G31" t="str">
            <v>16701000000000328015</v>
          </cell>
          <cell r="H31" t="str">
            <v>"Ойбек Сурхон Сервис" МЧЖ (Химматова Саодатхонга тегишли Термиз ш С.Айний к 26-а уй )</v>
          </cell>
          <cell r="I31" t="str">
            <v>UZS</v>
          </cell>
          <cell r="J31">
            <v>466412830</v>
          </cell>
          <cell r="K31">
            <v>466412830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466412830</v>
          </cell>
          <cell r="Q31">
            <v>466412830</v>
          </cell>
        </row>
        <row r="32">
          <cell r="G32" t="str">
            <v>16701000100001019036</v>
          </cell>
          <cell r="H32" t="str">
            <v>TAXI GARANT PLUS кредити хисобига банк балансига олинган 10 251 ECA NEXIA SONS автомашинаси</v>
          </cell>
          <cell r="I32" t="str">
            <v>UZS</v>
          </cell>
          <cell r="J32">
            <v>41795630</v>
          </cell>
          <cell r="K32">
            <v>41795630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41795630</v>
          </cell>
          <cell r="Q32">
            <v>41795630</v>
          </cell>
        </row>
        <row r="33">
          <cell r="G33" t="str">
            <v>16701000200001019035</v>
          </cell>
          <cell r="H33" t="str">
            <v>SHOX FAYZ MED FARM Кредит ва лизинг буйича гаров хисобидан ундирилган 234 млн мулк</v>
          </cell>
          <cell r="I33" t="str">
            <v>UZS</v>
          </cell>
          <cell r="J33">
            <v>235465000</v>
          </cell>
          <cell r="K33">
            <v>235465000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235465000</v>
          </cell>
          <cell r="Q33">
            <v>235465000</v>
          </cell>
        </row>
        <row r="34">
          <cell r="G34" t="str">
            <v>16701000900001019037</v>
          </cell>
          <cell r="H34" t="str">
            <v>Каландарова Насиба гаров хисобига олинган мулк</v>
          </cell>
          <cell r="I34" t="str">
            <v>UZS</v>
          </cell>
          <cell r="J34">
            <v>201821559</v>
          </cell>
          <cell r="K34">
            <v>201821559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201821559</v>
          </cell>
          <cell r="Q34">
            <v>201821559</v>
          </cell>
        </row>
        <row r="35">
          <cell r="G35" t="str">
            <v>16701000100001084016</v>
          </cell>
          <cell r="H35" t="str">
            <v>ООО BUHARA GOLD 777</v>
          </cell>
          <cell r="I35" t="str">
            <v>UZS</v>
          </cell>
          <cell r="J35">
            <v>290349000</v>
          </cell>
          <cell r="K35">
            <v>290349000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290349000</v>
          </cell>
          <cell r="Q35">
            <v>290349000</v>
          </cell>
        </row>
        <row r="36">
          <cell r="G36" t="str">
            <v>16701000900001083003</v>
          </cell>
          <cell r="H36" t="str">
            <v>МЧЖ "BULUNG'UR MEVA-SABZAVOT"-Кредит ва лизинг буйича гаров хисобидан ундирилган мулк</v>
          </cell>
          <cell r="I36" t="str">
            <v>UZS</v>
          </cell>
          <cell r="J36">
            <v>2850000000</v>
          </cell>
          <cell r="K36">
            <v>2850000000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2850000000</v>
          </cell>
          <cell r="Q36">
            <v>2850000000</v>
          </cell>
        </row>
        <row r="37">
          <cell r="G37" t="str">
            <v>16701000700001171003</v>
          </cell>
          <cell r="H37" t="str">
            <v>(FAMILY TEXS МЧЖ) Юлдашев Хайитбой Тожидиновичга тегишли кучмас мулк</v>
          </cell>
          <cell r="I37" t="str">
            <v>UZS</v>
          </cell>
          <cell r="J37">
            <v>452292500</v>
          </cell>
          <cell r="K37">
            <v>452292500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452292500</v>
          </cell>
          <cell r="Q37">
            <v>452292500</v>
          </cell>
        </row>
        <row r="38">
          <cell r="G38" t="str">
            <v>16701000200001083005</v>
          </cell>
          <cell r="H38" t="str">
            <v>ООО "UNIVERSAL ENGINEERING"</v>
          </cell>
          <cell r="I38" t="str">
            <v>UZS</v>
          </cell>
          <cell r="J38">
            <v>1237393999</v>
          </cell>
          <cell r="K38">
            <v>1237393999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1237393999</v>
          </cell>
          <cell r="Q38">
            <v>1237393999</v>
          </cell>
        </row>
        <row r="39">
          <cell r="G39" t="str">
            <v>16701000900000982016</v>
          </cell>
          <cell r="H39" t="str">
            <v>Toshkeskan qurilish MCHJ - balansga olingan mulk</v>
          </cell>
          <cell r="I39" t="str">
            <v>UZS</v>
          </cell>
          <cell r="J39">
            <v>734119252.85000002</v>
          </cell>
          <cell r="K39">
            <v>734119252.85000002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734119252.85000002</v>
          </cell>
          <cell r="Q39">
            <v>734119252.85000002</v>
          </cell>
        </row>
        <row r="40">
          <cell r="G40" t="str">
            <v>16701000800000551214</v>
          </cell>
          <cell r="H40" t="str">
            <v>"KENAGAS DOVUD TAMORQA XIZMATLARI" MCHJ Кредит ва лизинг буйича гаров хисобидан ундирилган мулк</v>
          </cell>
          <cell r="I40" t="str">
            <v>UZS</v>
          </cell>
          <cell r="J40">
            <v>542529765</v>
          </cell>
          <cell r="K40">
            <v>542529765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542529765</v>
          </cell>
          <cell r="Q40">
            <v>542529765</v>
          </cell>
        </row>
        <row r="41">
          <cell r="G41" t="str">
            <v>16701000200000226012</v>
          </cell>
          <cell r="H41" t="str">
            <v>Юсуф Хамадоний МЧЖ(Дилроз Бохир)</v>
          </cell>
          <cell r="I41" t="str">
            <v>UZS</v>
          </cell>
          <cell r="J41">
            <v>225000000</v>
          </cell>
          <cell r="K41">
            <v>225000000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225000000</v>
          </cell>
          <cell r="Q41">
            <v>225000000</v>
          </cell>
        </row>
        <row r="42">
          <cell r="G42" t="str">
            <v>16701000400000226002</v>
          </cell>
          <cell r="H42" t="str">
            <v>Юсупов Фаррух Киргизович</v>
          </cell>
          <cell r="I42" t="str">
            <v>UZS</v>
          </cell>
          <cell r="J42">
            <v>42637500</v>
          </cell>
          <cell r="K42">
            <v>42637500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42637500</v>
          </cell>
          <cell r="Q42">
            <v>42637500</v>
          </cell>
        </row>
        <row r="43">
          <cell r="G43" t="str">
            <v>16701000800000226004</v>
          </cell>
          <cell r="H43" t="str">
            <v>Плюс минутка ОКга (Isuzu Saz NP 37-1)</v>
          </cell>
          <cell r="I43" t="str">
            <v>UZS</v>
          </cell>
          <cell r="J43">
            <v>112500000</v>
          </cell>
          <cell r="K43">
            <v>112500000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112500000</v>
          </cell>
          <cell r="Q43">
            <v>112500000</v>
          </cell>
        </row>
        <row r="44">
          <cell r="G44" t="str">
            <v>16701000000000226005</v>
          </cell>
          <cell r="H44" t="str">
            <v>Плюс минутка ОКга (Isuzu Saz NP 37-2)</v>
          </cell>
          <cell r="I44" t="str">
            <v>UZS</v>
          </cell>
          <cell r="J44">
            <v>112500000</v>
          </cell>
          <cell r="K44">
            <v>112500000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112500000</v>
          </cell>
          <cell r="Q44">
            <v>112500000</v>
          </cell>
        </row>
        <row r="45">
          <cell r="G45" t="str">
            <v>16701000600000200106</v>
          </cell>
          <cell r="H45" t="str">
            <v>" QUVNOQ-YULDUZCHA" МЧЖ</v>
          </cell>
          <cell r="I45" t="str">
            <v>UZS</v>
          </cell>
          <cell r="J45">
            <v>1081517800</v>
          </cell>
          <cell r="K45">
            <v>1081517800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1081517800</v>
          </cell>
          <cell r="Q45">
            <v>1081517800</v>
          </cell>
        </row>
        <row r="46">
          <cell r="G46" t="str">
            <v>16701000400000200105</v>
          </cell>
          <cell r="H46" t="str">
            <v>"MUXTOROV MUXTORJON" МЧЖ</v>
          </cell>
          <cell r="I46" t="str">
            <v>UZS</v>
          </cell>
          <cell r="J46">
            <v>1362767800</v>
          </cell>
          <cell r="K46">
            <v>1362767800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1362767800</v>
          </cell>
          <cell r="Q46">
            <v>1362767800</v>
          </cell>
        </row>
        <row r="47">
          <cell r="G47" t="str">
            <v>16701000300000551194</v>
          </cell>
          <cell r="H47" t="str">
            <v>"Khiva agrofruit produkt" ХК кред. буй. гаров хис. унд-ган мулк - Автомоб тех. хиз. кур. бино (мулк эгаси Махмудов И)</v>
          </cell>
          <cell r="I47" t="str">
            <v>UZS</v>
          </cell>
          <cell r="J47">
            <v>222247494.25</v>
          </cell>
          <cell r="K47">
            <v>222247494.25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222247494.25</v>
          </cell>
          <cell r="Q47">
            <v>222247494.25</v>
          </cell>
        </row>
        <row r="48">
          <cell r="G48" t="str">
            <v>16701000200000551191</v>
          </cell>
          <cell r="H48" t="str">
            <v>"Khiva  agrofruit produkt" ХК кред. буй. гаров хис. ундирилган мулк - Фермахона (мулк эгаси Xiva Chorva Baraka Агроф.)</v>
          </cell>
          <cell r="I48" t="str">
            <v>UZS</v>
          </cell>
          <cell r="J48">
            <v>933739000</v>
          </cell>
          <cell r="K48">
            <v>933739000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933739000</v>
          </cell>
          <cell r="Q48">
            <v>933739000</v>
          </cell>
        </row>
        <row r="49">
          <cell r="G49" t="str">
            <v>16701000900000551190</v>
          </cell>
          <cell r="H49" t="str">
            <v>"Уринбой Гиштчи" ХК кредити буй. гаров хисобидан ундирилган мулк - Далашийпон (мул эгаси О.У.Оллаберганов)</v>
          </cell>
          <cell r="I49" t="str">
            <v>UZS</v>
          </cell>
          <cell r="J49">
            <v>62433000</v>
          </cell>
          <cell r="K49">
            <v>62433000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62433000</v>
          </cell>
          <cell r="Q49">
            <v>62433000</v>
          </cell>
        </row>
        <row r="50">
          <cell r="G50" t="str">
            <v>16701000100000226011</v>
          </cell>
          <cell r="H50" t="str">
            <v>Fayz invest tekstil МЧЖ гаров хисобидан ундирилган мулк(Савдо дукон)</v>
          </cell>
          <cell r="I50" t="str">
            <v>UZS</v>
          </cell>
          <cell r="J50">
            <v>450000000</v>
          </cell>
          <cell r="K50">
            <v>450000000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450000000</v>
          </cell>
          <cell r="Q50">
            <v>450000000</v>
          </cell>
        </row>
        <row r="51">
          <cell r="G51" t="str">
            <v>16701000700000200101</v>
          </cell>
          <cell r="H51" t="str">
            <v>Камола Азизбек савдо ХК-Кредит ва лизинг буйича гаров хисобидан ундирилган мулк</v>
          </cell>
          <cell r="I51" t="str">
            <v>UZS</v>
          </cell>
          <cell r="J51">
            <v>331875000</v>
          </cell>
          <cell r="K51">
            <v>331875000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331875000</v>
          </cell>
          <cell r="Q51">
            <v>331875000</v>
          </cell>
        </row>
        <row r="52">
          <cell r="G52" t="str">
            <v>16701000600000585002</v>
          </cell>
          <cell r="H52" t="str">
            <v>Кредит ва лизинг буйича гаров хисобидан ундирилган мулк "DAULETLI RAMAZAN"</v>
          </cell>
          <cell r="I52" t="str">
            <v>UZS</v>
          </cell>
          <cell r="J52">
            <v>458730000</v>
          </cell>
          <cell r="K52">
            <v>458730000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458730000</v>
          </cell>
          <cell r="Q52">
            <v>458730000</v>
          </cell>
        </row>
        <row r="53">
          <cell r="G53" t="str">
            <v>16701000400000585001</v>
          </cell>
          <cell r="H53" t="str">
            <v>Кредит ва лизинг буйича гаров хисобидан ундирилган мулк</v>
          </cell>
          <cell r="I53" t="str">
            <v>UZS</v>
          </cell>
          <cell r="J53">
            <v>225180450</v>
          </cell>
          <cell r="K53">
            <v>225180450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225180450</v>
          </cell>
          <cell r="Q53">
            <v>225180450</v>
          </cell>
        </row>
        <row r="54">
          <cell r="G54" t="str">
            <v>16701000200000551239</v>
          </cell>
          <cell r="H54" t="str">
            <v>Имущество, принятое на баланс</v>
          </cell>
          <cell r="I54" t="str">
            <v>UZS</v>
          </cell>
          <cell r="J54">
            <v>360000000</v>
          </cell>
          <cell r="K54">
            <v>360000000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360000000</v>
          </cell>
          <cell r="Q54">
            <v>360000000</v>
          </cell>
        </row>
        <row r="55">
          <cell r="G55" t="str">
            <v>16701000300000551238</v>
          </cell>
          <cell r="H55" t="str">
            <v>Gazovot sanoat servis MCHJ Имущество, принятое на баланс</v>
          </cell>
          <cell r="I55" t="str">
            <v>UZS</v>
          </cell>
          <cell r="J55">
            <v>954000000</v>
          </cell>
          <cell r="K55">
            <v>954000000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954000000</v>
          </cell>
          <cell r="Q55">
            <v>954000000</v>
          </cell>
        </row>
        <row r="56">
          <cell r="G56" t="str">
            <v>16701000700001083002</v>
          </cell>
          <cell r="H56" t="str">
            <v>Имущество, принятое на баланс</v>
          </cell>
          <cell r="I56" t="str">
            <v>UZS</v>
          </cell>
          <cell r="J56">
            <v>146250000</v>
          </cell>
          <cell r="K56">
            <v>146250000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146250000</v>
          </cell>
          <cell r="Q56">
            <v>146250000</v>
          </cell>
        </row>
        <row r="57">
          <cell r="G57" t="str">
            <v>16701000500000328020</v>
          </cell>
          <cell r="H57" t="str">
            <v>Чориев Умиджон Термиз ш Ат Термизий кучаси 12/15 хонадон</v>
          </cell>
          <cell r="I57" t="str">
            <v>UZS</v>
          </cell>
          <cell r="J57">
            <v>564000000</v>
          </cell>
          <cell r="K57">
            <v>564000000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564000000</v>
          </cell>
          <cell r="Q57">
            <v>564000000</v>
          </cell>
        </row>
        <row r="58">
          <cell r="G58" t="str">
            <v>16701000500000111001</v>
          </cell>
          <cell r="H58" t="str">
            <v>Имущество, принятое на баланс</v>
          </cell>
          <cell r="I58" t="str">
            <v>UZS</v>
          </cell>
          <cell r="J58">
            <v>370440000</v>
          </cell>
          <cell r="K58">
            <v>370440000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370440000</v>
          </cell>
          <cell r="Q58">
            <v>370440000</v>
          </cell>
        </row>
        <row r="59">
          <cell r="G59" t="str">
            <v>16701000800000328007</v>
          </cell>
          <cell r="H59" t="str">
            <v>Пирматов Шерзод Шойимардонович (Термиз ш.Ат. Термизий кучаси 12/47 хонадон)</v>
          </cell>
          <cell r="I59" t="str">
            <v>UZS</v>
          </cell>
          <cell r="J59">
            <v>482521312</v>
          </cell>
          <cell r="K59">
            <v>482521312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482521312</v>
          </cell>
          <cell r="Q59">
            <v>482521312</v>
          </cell>
        </row>
        <row r="60">
          <cell r="G60" t="str">
            <v>16701000400000551237</v>
          </cell>
          <cell r="H60" t="str">
            <v>"Muzaffar Xursandbek Imkoniyat" MCHJ balansga olingan mulk - dala shiypon (Mulk egasi - Xayitov Sherzod Farxadovich)</v>
          </cell>
          <cell r="I60" t="str">
            <v>UZS</v>
          </cell>
          <cell r="J60">
            <v>208500000</v>
          </cell>
          <cell r="K60">
            <v>208500000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208500000</v>
          </cell>
          <cell r="Q60">
            <v>208500000</v>
          </cell>
        </row>
        <row r="61">
          <cell r="G61" t="str">
            <v>16701000000000328008</v>
          </cell>
          <cell r="H61" t="str">
            <v>Бандихон Агро Экспорт МЧЖ(Юк Рефрижатор Холодилник )транспорт воситаси</v>
          </cell>
          <cell r="I61" t="str">
            <v>UZS</v>
          </cell>
          <cell r="J61">
            <v>228729500</v>
          </cell>
          <cell r="K61">
            <v>228729500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228729500</v>
          </cell>
          <cell r="Q61">
            <v>228729500</v>
          </cell>
        </row>
        <row r="62">
          <cell r="G62" t="str">
            <v>16701000500000328021</v>
          </cell>
          <cell r="H62" t="str">
            <v>Хасанова Нигора Равшановна  (Термиз шахар Ибн Сино кучаси 21 ауй /16 хонадон)</v>
          </cell>
          <cell r="I62" t="str">
            <v>UZS</v>
          </cell>
          <cell r="J62">
            <v>354986925</v>
          </cell>
          <cell r="K62">
            <v>354986925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354986925</v>
          </cell>
          <cell r="Q62">
            <v>354986925</v>
          </cell>
        </row>
        <row r="63">
          <cell r="G63" t="str">
            <v>16701000100000328017</v>
          </cell>
          <cell r="H63" t="str">
            <v>Азия Бетон Срухон МЧЖ (Бойсун т. Шурсой МФЙда жойлашган офис омборхона ва хизмат курсатиш биноси)</v>
          </cell>
          <cell r="I63" t="str">
            <v>UZS</v>
          </cell>
          <cell r="J63">
            <v>418381007.39999998</v>
          </cell>
          <cell r="K63">
            <v>418381007.39999998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418381007.39999998</v>
          </cell>
          <cell r="Q63">
            <v>418381007.39999998</v>
          </cell>
        </row>
        <row r="64">
          <cell r="G64" t="str">
            <v>16701000200000328018</v>
          </cell>
          <cell r="H64" t="str">
            <v>BIRD AZIYA (Бойсун туман Мустакиллик МФЙ меваларни кадоклаш цехи</v>
          </cell>
          <cell r="I64" t="str">
            <v>UZS</v>
          </cell>
          <cell r="J64">
            <v>211139979.59999999</v>
          </cell>
          <cell r="K64">
            <v>211139979.59999999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211139979.59999999</v>
          </cell>
          <cell r="Q64">
            <v>211139979.59999999</v>
          </cell>
        </row>
        <row r="65">
          <cell r="G65" t="str">
            <v>16701000300000328019</v>
          </cell>
          <cell r="H65" t="str">
            <v>BIRD AZIAБойсун туман Косиблар МФЙда жойлашган  савдо дукони ва нонвойхона  биноси</v>
          </cell>
          <cell r="I65" t="str">
            <v>UZS</v>
          </cell>
          <cell r="J65">
            <v>84455969.400000006</v>
          </cell>
          <cell r="K65">
            <v>84455969.400000006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84455969.400000006</v>
          </cell>
          <cell r="Q65">
            <v>84455969.400000006</v>
          </cell>
        </row>
        <row r="66">
          <cell r="G66" t="str">
            <v>16701000900000328002</v>
          </cell>
          <cell r="H66" t="str">
            <v>: "TEXNO-HAMKOR-SAVDO" МЧЖ Термиз шахар Ибн сино кучаси 28уй 5 сонли савдо дукони</v>
          </cell>
          <cell r="I66" t="str">
            <v>UZS</v>
          </cell>
          <cell r="J66">
            <v>604800000</v>
          </cell>
          <cell r="K66">
            <v>604800000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604800000</v>
          </cell>
          <cell r="Q66">
            <v>604800000</v>
          </cell>
        </row>
        <row r="67">
          <cell r="G67" t="str">
            <v>16701000700000328001</v>
          </cell>
          <cell r="H67" t="str">
            <v>BUTAYEVA FAROGAT BABAKULOVNA Термиз шахар Ибн сино кучаси 18/36 хонадон</v>
          </cell>
          <cell r="I67" t="str">
            <v>UZS</v>
          </cell>
          <cell r="J67">
            <v>388500000</v>
          </cell>
          <cell r="K67">
            <v>388500000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388500000</v>
          </cell>
          <cell r="Q67">
            <v>388500000</v>
          </cell>
        </row>
        <row r="68">
          <cell r="G68" t="str">
            <v>16701000900000328003</v>
          </cell>
          <cell r="H68" t="str">
            <v>MAMATOV ALISHER JUMANAZAROVICH Термиз шахар Истиклол кучаси 56/49хонадон</v>
          </cell>
          <cell r="I68" t="str">
            <v>UZS</v>
          </cell>
          <cell r="J68">
            <v>325500000</v>
          </cell>
          <cell r="K68">
            <v>325500000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325500000</v>
          </cell>
          <cell r="Q68">
            <v>325500000</v>
          </cell>
        </row>
        <row r="69">
          <cell r="G69" t="str">
            <v>16701000200000328004</v>
          </cell>
          <cell r="H69" t="str">
            <v>O'SIMLIKLAR DUNYOSI МЧЖ Кумкургон туман Боботог махалласидан жойлашган  иссикхоналардан иборат  умумий ер майдони 5841,4 квм ва курилиш ости майдони 5796кв.Мбулган мулк</v>
          </cell>
          <cell r="I69" t="str">
            <v>UZS</v>
          </cell>
          <cell r="J69">
            <v>299947968</v>
          </cell>
          <cell r="K69">
            <v>299947968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299947968</v>
          </cell>
          <cell r="Q69">
            <v>299947968</v>
          </cell>
        </row>
        <row r="70">
          <cell r="G70" t="str">
            <v>16701000100000498236</v>
          </cell>
          <cell r="H70" t="str">
            <v>Фаргона ш Кимёгарлар 9 уйда жойлашган музлатгич, мевасабзавотларни куритиш ва кадоклаш ёрдамчи бинолар (O'zmatbaa taminot МЧЖ)</v>
          </cell>
          <cell r="I70" t="str">
            <v>UZS</v>
          </cell>
          <cell r="J70">
            <v>8586717909.3999996</v>
          </cell>
          <cell r="K70">
            <v>8586717909.3999996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8586717909.3999996</v>
          </cell>
          <cell r="Q70">
            <v>8586717909.3999996</v>
          </cell>
        </row>
        <row r="71">
          <cell r="G71" t="str">
            <v>16701000000000498238</v>
          </cell>
          <cell r="H71" t="str">
            <v>Фаргона туман Хонкиз МФЙ жойлашган пиллахона бино иншоотлар, меваларни саклаш хонаси (ООО O'KTAMBEK XOJI OTA FAYZ)</v>
          </cell>
          <cell r="I71" t="str">
            <v>UZS</v>
          </cell>
          <cell r="J71">
            <v>1137000000</v>
          </cell>
          <cell r="K71">
            <v>1137000000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1137000000</v>
          </cell>
          <cell r="Q71">
            <v>1137000000</v>
          </cell>
        </row>
        <row r="72">
          <cell r="G72" t="str">
            <v>16701000400000328005</v>
          </cell>
          <cell r="H72" t="str">
            <v>OOO BIRD AZIA  Бойсун туман Шуроб МФЙда  Саноатгароинвестга карашли Албастр Цех биноси (ер майдонидан фойдаланиш  хукуки</v>
          </cell>
          <cell r="I72" t="str">
            <v>UZS</v>
          </cell>
          <cell r="J72">
            <v>1562435966</v>
          </cell>
          <cell r="K72">
            <v>1562435966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1562435966</v>
          </cell>
          <cell r="Q72">
            <v>1562435966</v>
          </cell>
        </row>
        <row r="73">
          <cell r="G73" t="str">
            <v>16701000600000328006</v>
          </cell>
          <cell r="H73" t="str">
            <v>"TRANS IMPEX" MCHJ(Кахрамон МФЙда жой. Маьмурий ва ёрдамчи биноларда иссикхона ва музлатгич биносигамузлатгич.1000 т)</v>
          </cell>
          <cell r="I73" t="str">
            <v>UZS</v>
          </cell>
          <cell r="J73">
            <v>1996847931</v>
          </cell>
          <cell r="K73">
            <v>1996847931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1996847931</v>
          </cell>
          <cell r="Q73">
            <v>1996847931</v>
          </cell>
        </row>
        <row r="74">
          <cell r="G74" t="str">
            <v>16701000500000551236</v>
          </cell>
          <cell r="H74" t="str">
            <v>"Khiva  agrofruit produkt" ХК кред. буй. гаров хис. ундирилган мулк - савдо шахобчаси (мулк эгаси Жонибеков Сардор)</v>
          </cell>
          <cell r="I74" t="str">
            <v>UZS</v>
          </cell>
          <cell r="J74">
            <v>252345066.25</v>
          </cell>
          <cell r="K74">
            <v>252345066.25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252345066.25</v>
          </cell>
          <cell r="Q74">
            <v>252345066.25</v>
          </cell>
        </row>
        <row r="75">
          <cell r="G75" t="str">
            <v>16701000800001084001</v>
          </cell>
          <cell r="H75" t="str">
            <v>Имущество, принятое на баланс</v>
          </cell>
          <cell r="I75" t="str">
            <v>UZS</v>
          </cell>
          <cell r="J75">
            <v>41803667.950000003</v>
          </cell>
          <cell r="K75">
            <v>41803667.950000003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41803667.950000003</v>
          </cell>
          <cell r="Q75">
            <v>41803667.950000003</v>
          </cell>
        </row>
        <row r="76">
          <cell r="G76" t="str">
            <v>16701000900001019001</v>
          </cell>
          <cell r="H76" t="str">
            <v>SHOX FAYZ MED FARM Кредит ва лизинг буйича гаров хисобидан ундирилган 720 млн мулк</v>
          </cell>
          <cell r="I76" t="str">
            <v>UZS</v>
          </cell>
          <cell r="J76">
            <v>721700000</v>
          </cell>
          <cell r="K76">
            <v>721700000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721700000</v>
          </cell>
          <cell r="Q76">
            <v>721700000</v>
          </cell>
        </row>
        <row r="77">
          <cell r="G77" t="str">
            <v>16701000300000982019</v>
          </cell>
          <cell r="H77" t="str">
            <v>ЧП "FAYZIBEK-STROY-INVEST" (стадион)</v>
          </cell>
          <cell r="I77" t="str">
            <v>UZS</v>
          </cell>
          <cell r="J77">
            <v>3029668700</v>
          </cell>
          <cell r="K77">
            <v>3029668700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3029668700</v>
          </cell>
          <cell r="Q77">
            <v>3029668700</v>
          </cell>
        </row>
        <row r="78">
          <cell r="G78" t="str">
            <v>16701000200000982018</v>
          </cell>
          <cell r="H78" t="str">
            <v>ЧП "FAYZIBEK-STROY-INVEST"</v>
          </cell>
          <cell r="I78" t="str">
            <v>UZS</v>
          </cell>
          <cell r="J78">
            <v>1704307708.97</v>
          </cell>
          <cell r="K78">
            <v>1704307708.97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1704307708.97</v>
          </cell>
          <cell r="Q78">
            <v>1704307708.97</v>
          </cell>
        </row>
        <row r="79">
          <cell r="G79" t="str">
            <v>16701000900000368056</v>
          </cell>
          <cell r="H79" t="str">
            <v>BEK TEKS МЧЖ - Тукимачилик ва тикувчилик асбоб ускуналари (Жиззах шахар, Сайилжой МФЙ, Сайилжой к 1 уйда жойлашган)</v>
          </cell>
          <cell r="I79" t="str">
            <v>UZS</v>
          </cell>
          <cell r="J79">
            <v>36506720000</v>
          </cell>
          <cell r="K79">
            <v>36506720000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36506720000</v>
          </cell>
          <cell r="Q79">
            <v>36506720000</v>
          </cell>
        </row>
        <row r="80">
          <cell r="G80" t="str">
            <v>16701000900000368048</v>
          </cell>
          <cell r="H80" t="str">
            <v>BEK TEKS МЧЖ -Ишлаб чикариш бино ва иншоатлари (Жиззах шахар, Сайилжой МФЙ, Сайилжой к 1 уй)</v>
          </cell>
          <cell r="I80" t="str">
            <v>UZS</v>
          </cell>
          <cell r="J80">
            <v>40007280000</v>
          </cell>
          <cell r="K80">
            <v>40007280000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40007280000</v>
          </cell>
          <cell r="Q80">
            <v>40007280000</v>
          </cell>
        </row>
        <row r="81">
          <cell r="G81"/>
          <cell r="H81" t="str">
            <v>UZS</v>
          </cell>
          <cell r="I81">
            <v>127500144024.14999</v>
          </cell>
          <cell r="J81">
            <v>127500144024.14999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127500144024.14999</v>
          </cell>
          <cell r="P81">
            <v>127500144024.14999</v>
          </cell>
          <cell r="Q81"/>
        </row>
        <row r="82">
          <cell r="G82"/>
          <cell r="H82"/>
          <cell r="I82"/>
          <cell r="J82" t="str">
            <v>S_SBALIN3</v>
          </cell>
          <cell r="K82"/>
          <cell r="L82">
            <v>0</v>
          </cell>
          <cell r="M82"/>
          <cell r="N82">
            <v>0</v>
          </cell>
          <cell r="O82"/>
          <cell r="P82">
            <v>127500144024.14999</v>
          </cell>
          <cell r="Q82"/>
        </row>
        <row r="83">
          <cell r="G83"/>
          <cell r="H83" t="str">
            <v>UZS</v>
          </cell>
          <cell r="I83">
            <v>127500144024.14999</v>
          </cell>
          <cell r="J83">
            <v>127500144024.14999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127500144024.14999</v>
          </cell>
          <cell r="P83">
            <v>127500144024.14999</v>
          </cell>
          <cell r="Q83"/>
        </row>
        <row r="84">
          <cell r="G84"/>
          <cell r="H84"/>
          <cell r="I84"/>
          <cell r="J84" t="str">
            <v>S_SBALIN2</v>
          </cell>
          <cell r="K84"/>
          <cell r="L84">
            <v>0</v>
          </cell>
          <cell r="M84"/>
          <cell r="N84">
            <v>0</v>
          </cell>
          <cell r="O84"/>
          <cell r="P84">
            <v>127500144024.14999</v>
          </cell>
          <cell r="Q84"/>
        </row>
        <row r="85">
          <cell r="G85"/>
          <cell r="H85" t="str">
            <v>UZS</v>
          </cell>
          <cell r="I85">
            <v>127500144024.14999</v>
          </cell>
          <cell r="J85">
            <v>127500144024.14999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127500144024.14999</v>
          </cell>
          <cell r="P85">
            <v>127500144024.14999</v>
          </cell>
          <cell r="Q85"/>
        </row>
        <row r="86">
          <cell r="G86"/>
          <cell r="H86"/>
          <cell r="I86"/>
          <cell r="J86">
            <v>127500144024.14999</v>
          </cell>
          <cell r="K86"/>
          <cell r="L86">
            <v>0</v>
          </cell>
          <cell r="M86"/>
          <cell r="N86">
            <v>0</v>
          </cell>
          <cell r="O86"/>
          <cell r="P86">
            <v>127500144024.14999</v>
          </cell>
          <cell r="Q86"/>
        </row>
        <row r="87"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</row>
        <row r="88"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</row>
        <row r="89"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</row>
        <row r="90">
          <cell r="G90"/>
          <cell r="H90"/>
          <cell r="I90"/>
          <cell r="J90">
            <v>150065852214.75</v>
          </cell>
          <cell r="K90"/>
          <cell r="L90">
            <v>0</v>
          </cell>
          <cell r="M90"/>
          <cell r="N90">
            <v>0</v>
          </cell>
          <cell r="O90"/>
          <cell r="P90">
            <v>150065852214.75</v>
          </cell>
          <cell r="Q90"/>
        </row>
        <row r="93"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</row>
      </sheetData>
      <sheetData sheetId="1">
        <row r="6">
          <cell r="H6" t="str">
            <v>16701000500000111001</v>
          </cell>
        </row>
        <row r="8">
          <cell r="H8" t="str">
            <v>16701000700000200101</v>
          </cell>
        </row>
        <row r="9">
          <cell r="H9" t="str">
            <v>16701000400000200105</v>
          </cell>
        </row>
        <row r="10">
          <cell r="H10" t="str">
            <v>16701000600000200106</v>
          </cell>
        </row>
        <row r="13">
          <cell r="H13" t="str">
            <v>16701000400000226002</v>
          </cell>
        </row>
        <row r="14">
          <cell r="H14" t="str">
            <v>16701000800000226004</v>
          </cell>
        </row>
        <row r="15">
          <cell r="H15" t="str">
            <v>16701000000000226005</v>
          </cell>
        </row>
        <row r="16">
          <cell r="H16" t="str">
            <v>16701000100000226011</v>
          </cell>
        </row>
        <row r="17">
          <cell r="H17" t="str">
            <v>16701000200000226012</v>
          </cell>
        </row>
        <row r="20">
          <cell r="H20" t="str">
            <v>16701000100000328009</v>
          </cell>
        </row>
        <row r="21">
          <cell r="H21" t="str">
            <v>16701000000000328015</v>
          </cell>
        </row>
        <row r="22">
          <cell r="H22" t="str">
            <v>16701000900000328016</v>
          </cell>
        </row>
        <row r="23">
          <cell r="H23" t="str">
            <v>16701000600000328011</v>
          </cell>
        </row>
        <row r="24">
          <cell r="H24" t="str">
            <v>16701000700000328012</v>
          </cell>
        </row>
        <row r="25">
          <cell r="H25" t="str">
            <v>16701000100000328055</v>
          </cell>
        </row>
        <row r="26">
          <cell r="H26" t="str">
            <v>16701000400000328054</v>
          </cell>
        </row>
        <row r="27">
          <cell r="H27" t="str">
            <v>16701000900000328056</v>
          </cell>
        </row>
        <row r="28">
          <cell r="H28" t="str">
            <v>16701000600000328057</v>
          </cell>
        </row>
        <row r="29">
          <cell r="H29" t="str">
            <v>16701000300000328058</v>
          </cell>
        </row>
        <row r="30">
          <cell r="H30" t="str">
            <v>16701000900000328059</v>
          </cell>
        </row>
        <row r="31">
          <cell r="H31" t="str">
            <v>16701000500000328060</v>
          </cell>
        </row>
        <row r="32">
          <cell r="H32" t="str">
            <v>16701000100000328061</v>
          </cell>
        </row>
        <row r="33">
          <cell r="H33" t="str">
            <v>16701000200000328004</v>
          </cell>
        </row>
        <row r="34">
          <cell r="H34" t="str">
            <v>16701000700000328001</v>
          </cell>
        </row>
        <row r="35">
          <cell r="H35" t="str">
            <v>16701000900000328003</v>
          </cell>
        </row>
        <row r="36">
          <cell r="H36" t="str">
            <v>16701000900000328002</v>
          </cell>
        </row>
        <row r="37">
          <cell r="H37" t="str">
            <v>16701000600000328006</v>
          </cell>
        </row>
        <row r="38">
          <cell r="H38" t="str">
            <v>16701000400000328005</v>
          </cell>
        </row>
        <row r="39">
          <cell r="H39" t="str">
            <v>16701000800000328007</v>
          </cell>
        </row>
        <row r="40">
          <cell r="H40" t="str">
            <v>16701000000000328008</v>
          </cell>
        </row>
        <row r="41">
          <cell r="H41" t="str">
            <v>16701000500000328020</v>
          </cell>
        </row>
        <row r="42">
          <cell r="H42" t="str">
            <v>16701000500000328021</v>
          </cell>
        </row>
        <row r="43">
          <cell r="H43" t="str">
            <v>16701000100000328017</v>
          </cell>
        </row>
        <row r="44">
          <cell r="H44" t="str">
            <v>16701000200000328018</v>
          </cell>
        </row>
        <row r="45">
          <cell r="H45" t="str">
            <v>16701000300000328019</v>
          </cell>
        </row>
        <row r="48">
          <cell r="H48" t="str">
            <v>16701000900000368035</v>
          </cell>
        </row>
        <row r="49">
          <cell r="H49" t="str">
            <v>16701000200000368047</v>
          </cell>
        </row>
        <row r="50">
          <cell r="H50" t="str">
            <v>16701000900000368048</v>
          </cell>
        </row>
        <row r="51">
          <cell r="H51" t="str">
            <v>16701000900000368056</v>
          </cell>
        </row>
        <row r="54">
          <cell r="H54" t="str">
            <v>16701000800010725067</v>
          </cell>
        </row>
        <row r="57">
          <cell r="H57" t="str">
            <v>16701000100000498236</v>
          </cell>
        </row>
        <row r="58">
          <cell r="H58" t="str">
            <v>16701000000000498238</v>
          </cell>
        </row>
        <row r="61">
          <cell r="H61" t="str">
            <v>16701000900000551190</v>
          </cell>
        </row>
        <row r="62">
          <cell r="H62" t="str">
            <v>16701000200000551191</v>
          </cell>
        </row>
        <row r="63">
          <cell r="H63" t="str">
            <v>16701000300000551194</v>
          </cell>
        </row>
        <row r="64">
          <cell r="H64" t="str">
            <v>16701000500000551236</v>
          </cell>
        </row>
        <row r="65">
          <cell r="H65" t="str">
            <v>16701000800000551214</v>
          </cell>
        </row>
        <row r="66">
          <cell r="H66" t="str">
            <v>16701000200000551239</v>
          </cell>
        </row>
        <row r="67">
          <cell r="H67" t="str">
            <v>16701000300000551238</v>
          </cell>
        </row>
        <row r="68">
          <cell r="H68" t="str">
            <v>16701000400000551237</v>
          </cell>
        </row>
        <row r="71">
          <cell r="H71" t="str">
            <v>16701000600000585002</v>
          </cell>
        </row>
        <row r="72">
          <cell r="H72" t="str">
            <v>16701000400000585001</v>
          </cell>
        </row>
        <row r="75">
          <cell r="H75" t="str">
            <v>16701000900000982016</v>
          </cell>
        </row>
        <row r="76">
          <cell r="H76" t="str">
            <v>16701000300000982019</v>
          </cell>
        </row>
        <row r="77">
          <cell r="H77" t="str">
            <v>16701000200000982018</v>
          </cell>
        </row>
        <row r="80">
          <cell r="H80" t="str">
            <v>16701000100001019036</v>
          </cell>
        </row>
        <row r="81">
          <cell r="H81" t="str">
            <v>16701000200001019035</v>
          </cell>
        </row>
        <row r="82">
          <cell r="H82" t="str">
            <v>16701000900001019001</v>
          </cell>
        </row>
        <row r="83">
          <cell r="H83" t="str">
            <v>16701000900001019037</v>
          </cell>
        </row>
        <row r="86">
          <cell r="H86" t="str">
            <v>16701000900001083003</v>
          </cell>
        </row>
        <row r="87">
          <cell r="H87" t="str">
            <v>16701000200001083005</v>
          </cell>
        </row>
        <row r="88">
          <cell r="H88" t="str">
            <v>16701000700001083002</v>
          </cell>
        </row>
        <row r="91">
          <cell r="H91" t="str">
            <v>16701000100001084016</v>
          </cell>
        </row>
        <row r="92">
          <cell r="H92" t="str">
            <v>16701000800001084001</v>
          </cell>
        </row>
        <row r="95">
          <cell r="H95" t="str">
            <v>16701000700001171003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DAD8-C548-49FC-B6DC-D480BCE8DA58}">
  <sheetPr>
    <tabColor rgb="FFFF0000"/>
  </sheetPr>
  <dimension ref="A1:P231"/>
  <sheetViews>
    <sheetView tabSelected="1" workbookViewId="0">
      <selection activeCell="F18" sqref="F18"/>
    </sheetView>
  </sheetViews>
  <sheetFormatPr defaultRowHeight="15" x14ac:dyDescent="0.25"/>
  <cols>
    <col min="2" max="2" width="13.140625" customWidth="1"/>
    <col min="3" max="3" width="19.42578125" customWidth="1"/>
    <col min="4" max="4" width="13.7109375" customWidth="1"/>
    <col min="11" max="16" width="14.7109375" customWidth="1"/>
  </cols>
  <sheetData>
    <row r="1" spans="1:16" x14ac:dyDescent="0.25">
      <c r="A1" s="1" t="s">
        <v>0</v>
      </c>
    </row>
    <row r="4" spans="1:16" x14ac:dyDescent="0.25">
      <c r="A4" s="2"/>
      <c r="B4" s="2"/>
      <c r="C4" s="2"/>
      <c r="D4" s="2"/>
      <c r="E4" s="2"/>
      <c r="F4" s="2"/>
      <c r="G4" s="2"/>
    </row>
    <row r="6" spans="1:16" x14ac:dyDescent="0.25">
      <c r="A6" s="3" t="s">
        <v>1</v>
      </c>
    </row>
    <row r="7" spans="1:16" x14ac:dyDescent="0.25">
      <c r="A7" s="3" t="s">
        <v>2</v>
      </c>
    </row>
    <row r="8" spans="1:16" x14ac:dyDescent="0.25">
      <c r="A8" s="3" t="s">
        <v>3</v>
      </c>
    </row>
    <row r="9" spans="1:16" x14ac:dyDescent="0.25">
      <c r="A9" s="3" t="s">
        <v>4</v>
      </c>
    </row>
    <row r="10" spans="1:16" x14ac:dyDescent="0.25">
      <c r="A10" s="3" t="s">
        <v>5</v>
      </c>
    </row>
    <row r="11" spans="1:16" x14ac:dyDescent="0.25">
      <c r="A11" s="3" t="s">
        <v>6</v>
      </c>
    </row>
    <row r="12" spans="1:16" x14ac:dyDescent="0.25">
      <c r="A12" s="3" t="s">
        <v>7</v>
      </c>
    </row>
    <row r="13" spans="1:16" x14ac:dyDescent="0.25">
      <c r="A13" s="3" t="s">
        <v>8</v>
      </c>
    </row>
    <row r="14" spans="1:16" x14ac:dyDescent="0.25">
      <c r="A14" s="3" t="s">
        <v>9</v>
      </c>
    </row>
    <row r="15" spans="1:16" x14ac:dyDescent="0.25">
      <c r="A15" s="3" t="s">
        <v>10</v>
      </c>
    </row>
    <row r="16" spans="1:16" ht="36" x14ac:dyDescent="0.25">
      <c r="A16" s="4" t="s">
        <v>11</v>
      </c>
      <c r="B16" s="4" t="s">
        <v>12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18</v>
      </c>
      <c r="I16" s="4" t="s">
        <v>19</v>
      </c>
      <c r="J16" s="4" t="s">
        <v>20</v>
      </c>
      <c r="K16" s="4" t="s">
        <v>21</v>
      </c>
      <c r="L16" s="4" t="s">
        <v>22</v>
      </c>
      <c r="M16" s="4" t="s">
        <v>23</v>
      </c>
      <c r="N16" s="4" t="s">
        <v>24</v>
      </c>
      <c r="O16" s="4" t="s">
        <v>25</v>
      </c>
      <c r="P16" s="4" t="s">
        <v>26</v>
      </c>
    </row>
    <row r="17" spans="1:16" x14ac:dyDescent="0.25">
      <c r="A17" s="5" t="s">
        <v>27</v>
      </c>
      <c r="B17" s="5" t="s">
        <v>28</v>
      </c>
      <c r="C17" s="5" t="s">
        <v>29</v>
      </c>
      <c r="D17" s="5" t="s">
        <v>30</v>
      </c>
      <c r="E17" s="5" t="s">
        <v>31</v>
      </c>
      <c r="F17" s="5" t="s">
        <v>32</v>
      </c>
      <c r="G17" s="5" t="s">
        <v>33</v>
      </c>
      <c r="H17" s="5" t="s">
        <v>34</v>
      </c>
      <c r="I17" s="5" t="s">
        <v>35</v>
      </c>
      <c r="J17" s="5" t="s">
        <v>36</v>
      </c>
      <c r="K17" s="5" t="s">
        <v>37</v>
      </c>
      <c r="L17" s="5" t="s">
        <v>38</v>
      </c>
      <c r="M17" s="5" t="s">
        <v>39</v>
      </c>
      <c r="N17" s="5" t="s">
        <v>40</v>
      </c>
      <c r="O17" s="5" t="s">
        <v>41</v>
      </c>
      <c r="P17" s="5" t="s">
        <v>42</v>
      </c>
    </row>
    <row r="18" spans="1:16" ht="56.25" x14ac:dyDescent="0.25">
      <c r="A18" s="6" t="s">
        <v>27</v>
      </c>
      <c r="B18" s="6" t="s">
        <v>43</v>
      </c>
      <c r="C18" s="6" t="s">
        <v>44</v>
      </c>
      <c r="D18" s="6" t="s">
        <v>44</v>
      </c>
      <c r="E18" s="7" t="s">
        <v>45</v>
      </c>
      <c r="F18" s="201" t="s">
        <v>46</v>
      </c>
      <c r="G18" s="6" t="s">
        <v>47</v>
      </c>
      <c r="H18" s="7" t="s">
        <v>48</v>
      </c>
      <c r="I18" s="6" t="s">
        <v>49</v>
      </c>
      <c r="J18" s="6" t="s">
        <v>50</v>
      </c>
      <c r="K18" s="8" t="s">
        <v>51</v>
      </c>
      <c r="L18" s="9">
        <v>1500000000</v>
      </c>
      <c r="M18" s="9">
        <v>8267507924.71</v>
      </c>
      <c r="N18" s="9">
        <v>3089983728</v>
      </c>
      <c r="O18" s="9">
        <v>2808013198.6599998</v>
      </c>
      <c r="P18" s="10">
        <v>5459494726.0500002</v>
      </c>
    </row>
    <row r="19" spans="1:16" ht="56.25" x14ac:dyDescent="0.25">
      <c r="A19" s="6" t="s">
        <v>28</v>
      </c>
      <c r="B19" s="6" t="s">
        <v>43</v>
      </c>
      <c r="C19" s="6" t="s">
        <v>44</v>
      </c>
      <c r="D19" s="6" t="s">
        <v>44</v>
      </c>
      <c r="E19" s="7" t="s">
        <v>52</v>
      </c>
      <c r="F19" s="7" t="s">
        <v>53</v>
      </c>
      <c r="G19" s="6" t="s">
        <v>54</v>
      </c>
      <c r="H19" s="7" t="s">
        <v>55</v>
      </c>
      <c r="I19" s="6" t="s">
        <v>49</v>
      </c>
      <c r="J19" s="6" t="s">
        <v>56</v>
      </c>
      <c r="K19" s="8" t="s">
        <v>57</v>
      </c>
      <c r="L19" s="9">
        <v>502514794</v>
      </c>
      <c r="M19" s="9">
        <v>3088744291.8800001</v>
      </c>
      <c r="N19" s="9">
        <v>1381851068</v>
      </c>
      <c r="O19" s="9">
        <v>1329376884.03</v>
      </c>
      <c r="P19" s="10">
        <v>1759367407.8499999</v>
      </c>
    </row>
    <row r="20" spans="1:16" ht="56.25" x14ac:dyDescent="0.25">
      <c r="A20" s="6" t="s">
        <v>29</v>
      </c>
      <c r="B20" s="6" t="s">
        <v>43</v>
      </c>
      <c r="C20" s="6" t="s">
        <v>44</v>
      </c>
      <c r="D20" s="6" t="s">
        <v>44</v>
      </c>
      <c r="E20" s="7" t="s">
        <v>58</v>
      </c>
      <c r="F20" s="7" t="s">
        <v>59</v>
      </c>
      <c r="G20" s="6" t="s">
        <v>60</v>
      </c>
      <c r="H20" s="7" t="s">
        <v>61</v>
      </c>
      <c r="I20" s="6" t="s">
        <v>49</v>
      </c>
      <c r="J20" s="6" t="s">
        <v>62</v>
      </c>
      <c r="K20" s="8" t="s">
        <v>63</v>
      </c>
      <c r="L20" s="9">
        <v>10568395781</v>
      </c>
      <c r="M20" s="9">
        <v>10568395781</v>
      </c>
      <c r="N20" s="9">
        <v>0</v>
      </c>
      <c r="O20" s="9">
        <v>158525936.69999999</v>
      </c>
      <c r="P20" s="10">
        <v>10409869844.299999</v>
      </c>
    </row>
    <row r="21" spans="1:16" ht="45" x14ac:dyDescent="0.25">
      <c r="A21" s="6" t="s">
        <v>64</v>
      </c>
      <c r="B21" s="6" t="s">
        <v>43</v>
      </c>
      <c r="C21" s="6" t="s">
        <v>44</v>
      </c>
      <c r="D21" s="6" t="s">
        <v>44</v>
      </c>
      <c r="E21" s="7" t="s">
        <v>65</v>
      </c>
      <c r="F21" s="7" t="s">
        <v>66</v>
      </c>
      <c r="G21" s="6" t="s">
        <v>60</v>
      </c>
      <c r="H21" s="7" t="s">
        <v>61</v>
      </c>
      <c r="I21" s="6" t="s">
        <v>49</v>
      </c>
      <c r="J21" s="6" t="s">
        <v>62</v>
      </c>
      <c r="K21" s="8" t="s">
        <v>67</v>
      </c>
      <c r="L21" s="9">
        <v>256828010</v>
      </c>
      <c r="M21" s="9">
        <v>2356017447.2600002</v>
      </c>
      <c r="N21" s="9">
        <v>1673101376</v>
      </c>
      <c r="O21" s="9">
        <v>1260687953.8199999</v>
      </c>
      <c r="P21" s="10">
        <v>1095329493.4400001</v>
      </c>
    </row>
    <row r="22" spans="1:16" ht="90" x14ac:dyDescent="0.25">
      <c r="A22" s="6" t="s">
        <v>30</v>
      </c>
      <c r="B22" s="6" t="s">
        <v>43</v>
      </c>
      <c r="C22" s="6" t="s">
        <v>44</v>
      </c>
      <c r="D22" s="6" t="s">
        <v>44</v>
      </c>
      <c r="E22" s="7" t="s">
        <v>68</v>
      </c>
      <c r="F22" s="7" t="s">
        <v>69</v>
      </c>
      <c r="G22" s="6" t="s">
        <v>60</v>
      </c>
      <c r="H22" s="7" t="s">
        <v>61</v>
      </c>
      <c r="I22" s="6" t="s">
        <v>49</v>
      </c>
      <c r="J22" s="6" t="s">
        <v>70</v>
      </c>
      <c r="K22" s="8" t="s">
        <v>71</v>
      </c>
      <c r="L22" s="9">
        <v>80837225.950000003</v>
      </c>
      <c r="M22" s="9">
        <v>238188046.41</v>
      </c>
      <c r="N22" s="9">
        <v>122979336</v>
      </c>
      <c r="O22" s="9">
        <v>137739805.72</v>
      </c>
      <c r="P22" s="10">
        <v>100448240.69</v>
      </c>
    </row>
    <row r="23" spans="1:16" ht="56.25" x14ac:dyDescent="0.25">
      <c r="A23" s="6" t="s">
        <v>31</v>
      </c>
      <c r="B23" s="6" t="s">
        <v>43</v>
      </c>
      <c r="C23" s="6" t="s">
        <v>44</v>
      </c>
      <c r="D23" s="6" t="s">
        <v>44</v>
      </c>
      <c r="E23" s="7" t="s">
        <v>72</v>
      </c>
      <c r="F23" s="7" t="s">
        <v>73</v>
      </c>
      <c r="G23" s="6" t="s">
        <v>74</v>
      </c>
      <c r="H23" s="7" t="s">
        <v>75</v>
      </c>
      <c r="I23" s="6" t="s">
        <v>49</v>
      </c>
      <c r="J23" s="6" t="s">
        <v>76</v>
      </c>
      <c r="K23" s="8" t="s">
        <v>77</v>
      </c>
      <c r="L23" s="9">
        <v>20818874.57</v>
      </c>
      <c r="M23" s="9">
        <v>6883138492.5299997</v>
      </c>
      <c r="N23" s="9">
        <v>1640609276</v>
      </c>
      <c r="O23" s="9">
        <v>1240099090.77</v>
      </c>
      <c r="P23" s="10">
        <v>5643039401.7600002</v>
      </c>
    </row>
    <row r="24" spans="1:16" ht="56.25" x14ac:dyDescent="0.25">
      <c r="A24" s="6" t="s">
        <v>32</v>
      </c>
      <c r="B24" s="6" t="s">
        <v>43</v>
      </c>
      <c r="C24" s="6" t="s">
        <v>44</v>
      </c>
      <c r="D24" s="6" t="s">
        <v>44</v>
      </c>
      <c r="E24" s="7" t="s">
        <v>78</v>
      </c>
      <c r="F24" s="7" t="s">
        <v>79</v>
      </c>
      <c r="G24" s="6" t="s">
        <v>80</v>
      </c>
      <c r="H24" s="7" t="s">
        <v>81</v>
      </c>
      <c r="I24" s="6" t="s">
        <v>49</v>
      </c>
      <c r="J24" s="6" t="s">
        <v>82</v>
      </c>
      <c r="K24" s="8" t="s">
        <v>83</v>
      </c>
      <c r="L24" s="9">
        <v>3531954</v>
      </c>
      <c r="M24" s="9">
        <v>5320204229.25</v>
      </c>
      <c r="N24" s="9">
        <v>3550071552</v>
      </c>
      <c r="O24" s="9">
        <v>1195435888.6500001</v>
      </c>
      <c r="P24" s="10">
        <v>4124768340.5999999</v>
      </c>
    </row>
    <row r="25" spans="1:16" ht="101.25" x14ac:dyDescent="0.25">
      <c r="A25" s="6" t="s">
        <v>33</v>
      </c>
      <c r="B25" s="6" t="s">
        <v>43</v>
      </c>
      <c r="C25" s="6" t="s">
        <v>44</v>
      </c>
      <c r="D25" s="6" t="s">
        <v>44</v>
      </c>
      <c r="E25" s="7" t="s">
        <v>84</v>
      </c>
      <c r="F25" s="7" t="s">
        <v>85</v>
      </c>
      <c r="G25" s="6" t="s">
        <v>86</v>
      </c>
      <c r="H25" s="7" t="s">
        <v>87</v>
      </c>
      <c r="I25" s="6" t="s">
        <v>49</v>
      </c>
      <c r="J25" s="6" t="s">
        <v>88</v>
      </c>
      <c r="K25" s="8" t="s">
        <v>89</v>
      </c>
      <c r="L25" s="9">
        <v>8836489907.7000008</v>
      </c>
      <c r="M25" s="9">
        <v>8836489907.7000008</v>
      </c>
      <c r="N25" s="9">
        <v>0</v>
      </c>
      <c r="O25" s="9">
        <v>132547348.62</v>
      </c>
      <c r="P25" s="10">
        <v>8703942559.0799999</v>
      </c>
    </row>
    <row r="26" spans="1:16" ht="101.25" x14ac:dyDescent="0.25">
      <c r="A26" s="6" t="s">
        <v>90</v>
      </c>
      <c r="B26" s="6" t="s">
        <v>43</v>
      </c>
      <c r="C26" s="6" t="s">
        <v>44</v>
      </c>
      <c r="D26" s="6" t="s">
        <v>44</v>
      </c>
      <c r="E26" s="7" t="s">
        <v>91</v>
      </c>
      <c r="F26" s="7" t="s">
        <v>92</v>
      </c>
      <c r="G26" s="6" t="s">
        <v>86</v>
      </c>
      <c r="H26" s="7" t="s">
        <v>87</v>
      </c>
      <c r="I26" s="6" t="s">
        <v>49</v>
      </c>
      <c r="J26" s="6" t="s">
        <v>93</v>
      </c>
      <c r="K26" s="8" t="s">
        <v>94</v>
      </c>
      <c r="L26" s="9">
        <v>2586282.7000000002</v>
      </c>
      <c r="M26" s="9">
        <v>2893843527.1900001</v>
      </c>
      <c r="N26" s="9">
        <v>2156844540</v>
      </c>
      <c r="O26" s="9">
        <v>1832091259.6500001</v>
      </c>
      <c r="P26" s="10">
        <v>1061752267.54</v>
      </c>
    </row>
    <row r="27" spans="1:16" ht="101.25" x14ac:dyDescent="0.25">
      <c r="A27" s="6" t="s">
        <v>34</v>
      </c>
      <c r="B27" s="6" t="s">
        <v>43</v>
      </c>
      <c r="C27" s="6" t="s">
        <v>44</v>
      </c>
      <c r="D27" s="6" t="s">
        <v>44</v>
      </c>
      <c r="E27" s="7" t="s">
        <v>95</v>
      </c>
      <c r="F27" s="7" t="s">
        <v>96</v>
      </c>
      <c r="G27" s="6" t="s">
        <v>97</v>
      </c>
      <c r="H27" s="7" t="s">
        <v>98</v>
      </c>
      <c r="I27" s="6" t="s">
        <v>49</v>
      </c>
      <c r="J27" s="6" t="s">
        <v>99</v>
      </c>
      <c r="K27" s="8" t="s">
        <v>100</v>
      </c>
      <c r="L27" s="9">
        <v>9583227000</v>
      </c>
      <c r="M27" s="9">
        <v>9583227000</v>
      </c>
      <c r="N27" s="9">
        <v>0</v>
      </c>
      <c r="O27" s="9">
        <v>295482832.5</v>
      </c>
      <c r="P27" s="10">
        <v>9287744167.5</v>
      </c>
    </row>
    <row r="28" spans="1:16" ht="45" x14ac:dyDescent="0.25">
      <c r="A28" s="6" t="s">
        <v>35</v>
      </c>
      <c r="B28" s="6" t="s">
        <v>43</v>
      </c>
      <c r="C28" s="6" t="s">
        <v>44</v>
      </c>
      <c r="D28" s="6" t="s">
        <v>44</v>
      </c>
      <c r="E28" s="7" t="s">
        <v>101</v>
      </c>
      <c r="F28" s="7" t="s">
        <v>102</v>
      </c>
      <c r="G28" s="6" t="s">
        <v>103</v>
      </c>
      <c r="H28" s="7" t="s">
        <v>98</v>
      </c>
      <c r="I28" s="6" t="s">
        <v>49</v>
      </c>
      <c r="J28" s="6" t="s">
        <v>104</v>
      </c>
      <c r="K28" s="8" t="s">
        <v>105</v>
      </c>
      <c r="L28" s="9">
        <v>701192958.89999998</v>
      </c>
      <c r="M28" s="9">
        <v>100384534260.35001</v>
      </c>
      <c r="N28" s="9">
        <v>10389301384</v>
      </c>
      <c r="O28" s="9">
        <v>10138086060.200001</v>
      </c>
      <c r="P28" s="10">
        <v>90246448200.149994</v>
      </c>
    </row>
    <row r="29" spans="1:16" ht="56.25" x14ac:dyDescent="0.25">
      <c r="A29" s="6" t="s">
        <v>36</v>
      </c>
      <c r="B29" s="6" t="s">
        <v>43</v>
      </c>
      <c r="C29" s="6" t="s">
        <v>44</v>
      </c>
      <c r="D29" s="6" t="s">
        <v>44</v>
      </c>
      <c r="E29" s="7" t="s">
        <v>106</v>
      </c>
      <c r="F29" s="7" t="s">
        <v>107</v>
      </c>
      <c r="G29" s="6" t="s">
        <v>108</v>
      </c>
      <c r="H29" s="7" t="s">
        <v>109</v>
      </c>
      <c r="I29" s="6" t="s">
        <v>49</v>
      </c>
      <c r="J29" s="6" t="s">
        <v>110</v>
      </c>
      <c r="K29" s="8" t="s">
        <v>111</v>
      </c>
      <c r="L29" s="9">
        <v>215349666</v>
      </c>
      <c r="M29" s="9">
        <v>10170214442.01</v>
      </c>
      <c r="N29" s="9">
        <v>5333267976</v>
      </c>
      <c r="O29" s="9">
        <v>4732342781.6599998</v>
      </c>
      <c r="P29" s="10">
        <v>5437871660.3500004</v>
      </c>
    </row>
    <row r="30" spans="1:16" ht="67.5" x14ac:dyDescent="0.25">
      <c r="A30" s="6" t="s">
        <v>112</v>
      </c>
      <c r="B30" s="6" t="s">
        <v>43</v>
      </c>
      <c r="C30" s="6" t="s">
        <v>44</v>
      </c>
      <c r="D30" s="6" t="s">
        <v>44</v>
      </c>
      <c r="E30" s="7" t="s">
        <v>113</v>
      </c>
      <c r="F30" s="7" t="s">
        <v>114</v>
      </c>
      <c r="G30" s="6" t="s">
        <v>115</v>
      </c>
      <c r="H30" s="7" t="s">
        <v>116</v>
      </c>
      <c r="I30" s="6" t="s">
        <v>49</v>
      </c>
      <c r="J30" s="6" t="s">
        <v>117</v>
      </c>
      <c r="K30" s="8" t="s">
        <v>118</v>
      </c>
      <c r="L30" s="9">
        <v>114663580.81</v>
      </c>
      <c r="M30" s="9">
        <v>1929193411.21</v>
      </c>
      <c r="N30" s="9">
        <v>614795976</v>
      </c>
      <c r="O30" s="9">
        <v>982694487.48000002</v>
      </c>
      <c r="P30" s="10">
        <v>946498923.73000002</v>
      </c>
    </row>
    <row r="31" spans="1:16" ht="67.5" x14ac:dyDescent="0.25">
      <c r="A31" s="6" t="s">
        <v>119</v>
      </c>
      <c r="B31" s="6" t="s">
        <v>43</v>
      </c>
      <c r="C31" s="6" t="s">
        <v>44</v>
      </c>
      <c r="D31" s="6" t="s">
        <v>44</v>
      </c>
      <c r="E31" s="7" t="s">
        <v>120</v>
      </c>
      <c r="F31" s="7" t="s">
        <v>121</v>
      </c>
      <c r="G31" s="6" t="s">
        <v>115</v>
      </c>
      <c r="H31" s="7" t="s">
        <v>116</v>
      </c>
      <c r="I31" s="6" t="s">
        <v>49</v>
      </c>
      <c r="J31" s="6" t="s">
        <v>122</v>
      </c>
      <c r="K31" s="8" t="s">
        <v>123</v>
      </c>
      <c r="L31" s="9">
        <v>507390000</v>
      </c>
      <c r="M31" s="9">
        <v>742587720.55999994</v>
      </c>
      <c r="N31" s="9">
        <v>10176868</v>
      </c>
      <c r="O31" s="9">
        <v>65715057.420000002</v>
      </c>
      <c r="P31" s="10">
        <v>676872663.13999999</v>
      </c>
    </row>
    <row r="32" spans="1:16" ht="67.5" x14ac:dyDescent="0.25">
      <c r="A32" s="6" t="s">
        <v>124</v>
      </c>
      <c r="B32" s="6" t="s">
        <v>43</v>
      </c>
      <c r="C32" s="6" t="s">
        <v>44</v>
      </c>
      <c r="D32" s="6" t="s">
        <v>44</v>
      </c>
      <c r="E32" s="7" t="s">
        <v>125</v>
      </c>
      <c r="F32" s="7" t="s">
        <v>126</v>
      </c>
      <c r="G32" s="6" t="s">
        <v>127</v>
      </c>
      <c r="H32" s="7" t="s">
        <v>128</v>
      </c>
      <c r="I32" s="6" t="s">
        <v>49</v>
      </c>
      <c r="J32" s="6" t="s">
        <v>129</v>
      </c>
      <c r="K32" s="8" t="s">
        <v>130</v>
      </c>
      <c r="L32" s="9">
        <v>991799696</v>
      </c>
      <c r="M32" s="9">
        <v>3247080050.3099999</v>
      </c>
      <c r="N32" s="9">
        <v>1765318276</v>
      </c>
      <c r="O32" s="9">
        <v>1886446117.9000001</v>
      </c>
      <c r="P32" s="10">
        <v>1360633932.4100001</v>
      </c>
    </row>
    <row r="33" spans="1:16" ht="56.25" x14ac:dyDescent="0.25">
      <c r="A33" s="6" t="s">
        <v>131</v>
      </c>
      <c r="B33" s="6" t="s">
        <v>43</v>
      </c>
      <c r="C33" s="6" t="s">
        <v>44</v>
      </c>
      <c r="D33" s="6" t="s">
        <v>44</v>
      </c>
      <c r="E33" s="7" t="s">
        <v>132</v>
      </c>
      <c r="F33" s="7" t="s">
        <v>133</v>
      </c>
      <c r="G33" s="6" t="s">
        <v>134</v>
      </c>
      <c r="H33" s="7" t="s">
        <v>135</v>
      </c>
      <c r="I33" s="6" t="s">
        <v>49</v>
      </c>
      <c r="J33" s="6" t="s">
        <v>136</v>
      </c>
      <c r="K33" s="8" t="s">
        <v>137</v>
      </c>
      <c r="L33" s="9">
        <v>2498668559</v>
      </c>
      <c r="M33" s="9">
        <v>10750183298.120001</v>
      </c>
      <c r="N33" s="9">
        <v>7228438676</v>
      </c>
      <c r="O33" s="9">
        <v>5885546997.9300003</v>
      </c>
      <c r="P33" s="10">
        <v>4864636300.1899996</v>
      </c>
    </row>
    <row r="34" spans="1:16" ht="67.5" x14ac:dyDescent="0.25">
      <c r="A34" s="6" t="s">
        <v>138</v>
      </c>
      <c r="B34" s="6" t="s">
        <v>43</v>
      </c>
      <c r="C34" s="6" t="s">
        <v>44</v>
      </c>
      <c r="D34" s="6" t="s">
        <v>44</v>
      </c>
      <c r="E34" s="7" t="s">
        <v>139</v>
      </c>
      <c r="F34" s="7" t="s">
        <v>140</v>
      </c>
      <c r="G34" s="6" t="s">
        <v>141</v>
      </c>
      <c r="H34" s="7" t="s">
        <v>142</v>
      </c>
      <c r="I34" s="6" t="s">
        <v>49</v>
      </c>
      <c r="J34" s="6" t="s">
        <v>56</v>
      </c>
      <c r="K34" s="8" t="s">
        <v>143</v>
      </c>
      <c r="L34" s="9">
        <v>2540000000</v>
      </c>
      <c r="M34" s="9">
        <v>8765798679.0799999</v>
      </c>
      <c r="N34" s="9">
        <v>2997705000</v>
      </c>
      <c r="O34" s="9">
        <v>2732186836.5599999</v>
      </c>
      <c r="P34" s="10">
        <v>6033611842.5200005</v>
      </c>
    </row>
    <row r="35" spans="1:16" ht="67.5" x14ac:dyDescent="0.25">
      <c r="A35" s="6" t="s">
        <v>144</v>
      </c>
      <c r="B35" s="6" t="s">
        <v>43</v>
      </c>
      <c r="C35" s="6" t="s">
        <v>44</v>
      </c>
      <c r="D35" s="6" t="s">
        <v>44</v>
      </c>
      <c r="E35" s="7" t="s">
        <v>145</v>
      </c>
      <c r="F35" s="7" t="s">
        <v>146</v>
      </c>
      <c r="G35" s="6" t="s">
        <v>147</v>
      </c>
      <c r="H35" s="7" t="s">
        <v>148</v>
      </c>
      <c r="I35" s="6" t="s">
        <v>49</v>
      </c>
      <c r="J35" s="6" t="s">
        <v>62</v>
      </c>
      <c r="K35" s="8" t="s">
        <v>149</v>
      </c>
      <c r="L35" s="9">
        <v>35704850</v>
      </c>
      <c r="M35" s="9">
        <v>3714697961.48</v>
      </c>
      <c r="N35" s="9">
        <v>1042204064</v>
      </c>
      <c r="O35" s="9">
        <v>1039631856.5700001</v>
      </c>
      <c r="P35" s="10">
        <v>2675066104.9099998</v>
      </c>
    </row>
    <row r="36" spans="1:16" ht="56.25" x14ac:dyDescent="0.25">
      <c r="A36" s="6" t="s">
        <v>150</v>
      </c>
      <c r="B36" s="6" t="s">
        <v>43</v>
      </c>
      <c r="C36" s="6" t="s">
        <v>44</v>
      </c>
      <c r="D36" s="6" t="s">
        <v>44</v>
      </c>
      <c r="E36" s="7" t="s">
        <v>151</v>
      </c>
      <c r="F36" s="7" t="s">
        <v>152</v>
      </c>
      <c r="G36" s="6" t="s">
        <v>153</v>
      </c>
      <c r="H36" s="7" t="s">
        <v>154</v>
      </c>
      <c r="I36" s="6" t="s">
        <v>49</v>
      </c>
      <c r="J36" s="6" t="s">
        <v>62</v>
      </c>
      <c r="K36" s="8" t="s">
        <v>155</v>
      </c>
      <c r="L36" s="9">
        <v>242719550</v>
      </c>
      <c r="M36" s="9">
        <v>5123986391</v>
      </c>
      <c r="N36" s="9">
        <v>1792793876</v>
      </c>
      <c r="O36" s="9">
        <v>1677673538.79</v>
      </c>
      <c r="P36" s="10">
        <v>3446312852.21</v>
      </c>
    </row>
    <row r="37" spans="1:16" ht="56.25" x14ac:dyDescent="0.25">
      <c r="A37" s="6" t="s">
        <v>156</v>
      </c>
      <c r="B37" s="6" t="s">
        <v>43</v>
      </c>
      <c r="C37" s="6" t="s">
        <v>44</v>
      </c>
      <c r="D37" s="6" t="s">
        <v>44</v>
      </c>
      <c r="E37" s="7" t="s">
        <v>157</v>
      </c>
      <c r="F37" s="7" t="s">
        <v>158</v>
      </c>
      <c r="G37" s="6" t="s">
        <v>159</v>
      </c>
      <c r="H37" s="7" t="s">
        <v>160</v>
      </c>
      <c r="I37" s="6" t="s">
        <v>49</v>
      </c>
      <c r="J37" s="6" t="s">
        <v>161</v>
      </c>
      <c r="K37" s="8" t="s">
        <v>162</v>
      </c>
      <c r="L37" s="9">
        <v>35000000</v>
      </c>
      <c r="M37" s="9">
        <v>1566435840.9300001</v>
      </c>
      <c r="N37" s="9">
        <v>891170872</v>
      </c>
      <c r="O37" s="9">
        <v>601767795.13</v>
      </c>
      <c r="P37" s="10">
        <v>964668045.79999995</v>
      </c>
    </row>
    <row r="38" spans="1:16" ht="78.75" x14ac:dyDescent="0.25">
      <c r="A38" s="6" t="s">
        <v>163</v>
      </c>
      <c r="B38" s="6" t="s">
        <v>43</v>
      </c>
      <c r="C38" s="6" t="s">
        <v>44</v>
      </c>
      <c r="D38" s="6" t="s">
        <v>44</v>
      </c>
      <c r="E38" s="7" t="s">
        <v>164</v>
      </c>
      <c r="F38" s="7" t="s">
        <v>165</v>
      </c>
      <c r="G38" s="6" t="s">
        <v>166</v>
      </c>
      <c r="H38" s="7" t="s">
        <v>167</v>
      </c>
      <c r="I38" s="6" t="s">
        <v>49</v>
      </c>
      <c r="J38" s="6" t="s">
        <v>168</v>
      </c>
      <c r="K38" s="8" t="s">
        <v>169</v>
      </c>
      <c r="L38" s="9">
        <v>30000000</v>
      </c>
      <c r="M38" s="9">
        <v>4027823943.54</v>
      </c>
      <c r="N38" s="9">
        <v>2098630252</v>
      </c>
      <c r="O38" s="9">
        <v>1938595790.76</v>
      </c>
      <c r="P38" s="10">
        <v>2089228152.78</v>
      </c>
    </row>
    <row r="39" spans="1:16" ht="56.25" x14ac:dyDescent="0.25">
      <c r="A39" s="6" t="s">
        <v>170</v>
      </c>
      <c r="B39" s="6" t="s">
        <v>43</v>
      </c>
      <c r="C39" s="6" t="s">
        <v>44</v>
      </c>
      <c r="D39" s="6" t="s">
        <v>44</v>
      </c>
      <c r="E39" s="7" t="s">
        <v>171</v>
      </c>
      <c r="F39" s="7" t="s">
        <v>172</v>
      </c>
      <c r="G39" s="6" t="s">
        <v>173</v>
      </c>
      <c r="H39" s="7" t="s">
        <v>174</v>
      </c>
      <c r="I39" s="6" t="s">
        <v>49</v>
      </c>
      <c r="J39" s="6" t="s">
        <v>175</v>
      </c>
      <c r="K39" s="8" t="s">
        <v>176</v>
      </c>
      <c r="L39" s="9">
        <v>332702135</v>
      </c>
      <c r="M39" s="9">
        <v>3446012503.6700001</v>
      </c>
      <c r="N39" s="9">
        <v>1278872132</v>
      </c>
      <c r="O39" s="9">
        <v>1316685135.8900001</v>
      </c>
      <c r="P39" s="10">
        <v>2129327367.78</v>
      </c>
    </row>
    <row r="40" spans="1:16" ht="56.25" x14ac:dyDescent="0.25">
      <c r="A40" s="6" t="s">
        <v>37</v>
      </c>
      <c r="B40" s="6" t="s">
        <v>43</v>
      </c>
      <c r="C40" s="6" t="s">
        <v>44</v>
      </c>
      <c r="D40" s="6" t="s">
        <v>44</v>
      </c>
      <c r="E40" s="7" t="s">
        <v>177</v>
      </c>
      <c r="F40" s="7" t="s">
        <v>178</v>
      </c>
      <c r="G40" s="6" t="s">
        <v>179</v>
      </c>
      <c r="H40" s="7" t="s">
        <v>180</v>
      </c>
      <c r="I40" s="6" t="s">
        <v>49</v>
      </c>
      <c r="J40" s="6" t="s">
        <v>56</v>
      </c>
      <c r="K40" s="8" t="s">
        <v>181</v>
      </c>
      <c r="L40" s="9">
        <v>4164000000</v>
      </c>
      <c r="M40" s="9">
        <v>10321695753</v>
      </c>
      <c r="N40" s="9">
        <v>3880550136</v>
      </c>
      <c r="O40" s="9">
        <v>3162014220.7199998</v>
      </c>
      <c r="P40" s="10">
        <v>7159681532.2799997</v>
      </c>
    </row>
    <row r="41" spans="1:16" x14ac:dyDescent="0.25">
      <c r="A41" s="11"/>
      <c r="B41" s="12" t="s">
        <v>182</v>
      </c>
      <c r="C41" s="13"/>
      <c r="D41" s="14" t="s">
        <v>183</v>
      </c>
      <c r="E41" s="15"/>
      <c r="F41" s="15"/>
      <c r="G41" s="16" t="s">
        <v>184</v>
      </c>
      <c r="H41" s="16" t="s">
        <v>184</v>
      </c>
      <c r="I41" s="16" t="s">
        <v>184</v>
      </c>
      <c r="J41" s="16" t="s">
        <v>184</v>
      </c>
      <c r="K41" s="17" t="s">
        <v>184</v>
      </c>
      <c r="L41" s="18">
        <v>43764420825.629997</v>
      </c>
      <c r="M41" s="18">
        <v>222226000903.19</v>
      </c>
      <c r="N41" s="18">
        <v>52938666364</v>
      </c>
      <c r="O41" s="18">
        <v>46549386876.129997</v>
      </c>
      <c r="P41" s="18">
        <v>175676614027.06</v>
      </c>
    </row>
    <row r="42" spans="1:16" x14ac:dyDescent="0.25">
      <c r="A42" s="11"/>
      <c r="B42" s="12" t="s">
        <v>185</v>
      </c>
      <c r="C42" s="13"/>
      <c r="D42" s="14" t="s">
        <v>43</v>
      </c>
      <c r="E42" s="15"/>
      <c r="F42" s="15"/>
      <c r="G42" s="16" t="s">
        <v>184</v>
      </c>
      <c r="H42" s="16" t="s">
        <v>184</v>
      </c>
      <c r="I42" s="16" t="s">
        <v>184</v>
      </c>
      <c r="J42" s="16" t="s">
        <v>184</v>
      </c>
      <c r="K42" s="17" t="s">
        <v>184</v>
      </c>
      <c r="L42" s="18">
        <v>1500000000</v>
      </c>
      <c r="M42" s="18">
        <v>8267507924.71</v>
      </c>
      <c r="N42" s="18">
        <v>3089983728</v>
      </c>
      <c r="O42" s="18">
        <v>2808013198.6599998</v>
      </c>
      <c r="P42" s="18">
        <v>5459494726.0500002</v>
      </c>
    </row>
    <row r="43" spans="1:16" x14ac:dyDescent="0.25">
      <c r="A43" s="19"/>
      <c r="B43" s="20"/>
      <c r="C43" s="21"/>
      <c r="D43" s="22"/>
      <c r="E43" s="23"/>
      <c r="F43" s="23"/>
      <c r="G43" s="24"/>
      <c r="H43" s="24"/>
      <c r="I43" s="24"/>
      <c r="J43" s="24"/>
      <c r="K43" s="25"/>
      <c r="L43" s="26"/>
      <c r="M43" s="26"/>
      <c r="N43" s="26"/>
      <c r="O43" s="26"/>
      <c r="P43" s="26"/>
    </row>
    <row r="44" spans="1:16" ht="33.75" x14ac:dyDescent="0.25">
      <c r="A44" s="6" t="s">
        <v>38</v>
      </c>
      <c r="B44" s="6" t="s">
        <v>186</v>
      </c>
      <c r="C44" s="6" t="s">
        <v>187</v>
      </c>
      <c r="D44" s="6" t="s">
        <v>187</v>
      </c>
      <c r="E44" s="7" t="s">
        <v>188</v>
      </c>
      <c r="F44" s="7" t="s">
        <v>189</v>
      </c>
      <c r="G44" s="6" t="s">
        <v>74</v>
      </c>
      <c r="H44" s="7" t="s">
        <v>75</v>
      </c>
      <c r="I44" s="6" t="s">
        <v>49</v>
      </c>
      <c r="J44" s="6" t="s">
        <v>189</v>
      </c>
      <c r="K44" s="8" t="s">
        <v>190</v>
      </c>
      <c r="L44" s="9">
        <v>87500000</v>
      </c>
      <c r="M44" s="9">
        <v>87500000</v>
      </c>
      <c r="N44" s="9">
        <v>0</v>
      </c>
      <c r="O44" s="9">
        <v>1093750</v>
      </c>
      <c r="P44" s="10">
        <v>86406250</v>
      </c>
    </row>
    <row r="45" spans="1:16" ht="45" x14ac:dyDescent="0.25">
      <c r="A45" s="6" t="s">
        <v>39</v>
      </c>
      <c r="B45" s="6" t="s">
        <v>186</v>
      </c>
      <c r="C45" s="6" t="s">
        <v>187</v>
      </c>
      <c r="D45" s="6" t="s">
        <v>187</v>
      </c>
      <c r="E45" s="7" t="s">
        <v>191</v>
      </c>
      <c r="F45" s="7" t="s">
        <v>192</v>
      </c>
      <c r="G45" s="6" t="s">
        <v>193</v>
      </c>
      <c r="H45" s="7" t="s">
        <v>48</v>
      </c>
      <c r="I45" s="6" t="s">
        <v>49</v>
      </c>
      <c r="J45" s="6" t="s">
        <v>194</v>
      </c>
      <c r="K45" s="8" t="s">
        <v>195</v>
      </c>
      <c r="L45" s="9">
        <v>109938190</v>
      </c>
      <c r="M45" s="9">
        <v>114889667.45999999</v>
      </c>
      <c r="N45" s="9">
        <v>151669.6</v>
      </c>
      <c r="O45" s="9">
        <v>36764693.520000003</v>
      </c>
      <c r="P45" s="10">
        <v>78124973.939999998</v>
      </c>
    </row>
    <row r="46" spans="1:16" ht="56.25" x14ac:dyDescent="0.25">
      <c r="A46" s="6" t="s">
        <v>40</v>
      </c>
      <c r="B46" s="6" t="s">
        <v>186</v>
      </c>
      <c r="C46" s="6" t="s">
        <v>187</v>
      </c>
      <c r="D46" s="6" t="s">
        <v>187</v>
      </c>
      <c r="E46" s="7" t="s">
        <v>196</v>
      </c>
      <c r="F46" s="7" t="s">
        <v>197</v>
      </c>
      <c r="G46" s="6" t="s">
        <v>198</v>
      </c>
      <c r="H46" s="7" t="s">
        <v>48</v>
      </c>
      <c r="I46" s="6" t="s">
        <v>49</v>
      </c>
      <c r="J46" s="6" t="s">
        <v>199</v>
      </c>
      <c r="K46" s="8" t="s">
        <v>200</v>
      </c>
      <c r="L46" s="9">
        <v>5500000</v>
      </c>
      <c r="M46" s="9">
        <v>157161254.28</v>
      </c>
      <c r="N46" s="9">
        <v>0</v>
      </c>
      <c r="O46" s="9">
        <v>46348587.619999997</v>
      </c>
      <c r="P46" s="10">
        <v>110812666.66</v>
      </c>
    </row>
    <row r="47" spans="1:16" ht="78.75" x14ac:dyDescent="0.25">
      <c r="A47" s="6" t="s">
        <v>41</v>
      </c>
      <c r="B47" s="6" t="s">
        <v>186</v>
      </c>
      <c r="C47" s="6" t="s">
        <v>187</v>
      </c>
      <c r="D47" s="6" t="s">
        <v>187</v>
      </c>
      <c r="E47" s="7" t="s">
        <v>201</v>
      </c>
      <c r="F47" s="7" t="s">
        <v>202</v>
      </c>
      <c r="G47" s="6" t="s">
        <v>203</v>
      </c>
      <c r="H47" s="7" t="s">
        <v>48</v>
      </c>
      <c r="I47" s="6" t="s">
        <v>49</v>
      </c>
      <c r="J47" s="6" t="s">
        <v>204</v>
      </c>
      <c r="K47" s="8" t="s">
        <v>205</v>
      </c>
      <c r="L47" s="9">
        <v>1</v>
      </c>
      <c r="M47" s="9">
        <v>99437523.459999993</v>
      </c>
      <c r="N47" s="9">
        <v>0</v>
      </c>
      <c r="O47" s="9">
        <v>29802560.25</v>
      </c>
      <c r="P47" s="10">
        <v>69634963.209999993</v>
      </c>
    </row>
    <row r="48" spans="1:16" ht="78.75" x14ac:dyDescent="0.25">
      <c r="A48" s="6" t="s">
        <v>42</v>
      </c>
      <c r="B48" s="6" t="s">
        <v>186</v>
      </c>
      <c r="C48" s="6" t="s">
        <v>187</v>
      </c>
      <c r="D48" s="6" t="s">
        <v>187</v>
      </c>
      <c r="E48" s="7" t="s">
        <v>206</v>
      </c>
      <c r="F48" s="7" t="s">
        <v>207</v>
      </c>
      <c r="G48" s="6" t="s">
        <v>208</v>
      </c>
      <c r="H48" s="7" t="s">
        <v>48</v>
      </c>
      <c r="I48" s="6" t="s">
        <v>49</v>
      </c>
      <c r="J48" s="6" t="s">
        <v>209</v>
      </c>
      <c r="K48" s="8" t="s">
        <v>210</v>
      </c>
      <c r="L48" s="9">
        <v>33563776</v>
      </c>
      <c r="M48" s="9">
        <v>81625696.290000007</v>
      </c>
      <c r="N48" s="9">
        <v>0</v>
      </c>
      <c r="O48" s="9">
        <v>24061716.850000001</v>
      </c>
      <c r="P48" s="10">
        <v>57563979.439999998</v>
      </c>
    </row>
    <row r="49" spans="1:16" ht="45" x14ac:dyDescent="0.25">
      <c r="A49" s="6" t="s">
        <v>211</v>
      </c>
      <c r="B49" s="6" t="s">
        <v>186</v>
      </c>
      <c r="C49" s="6" t="s">
        <v>187</v>
      </c>
      <c r="D49" s="6" t="s">
        <v>187</v>
      </c>
      <c r="E49" s="7" t="s">
        <v>212</v>
      </c>
      <c r="F49" s="7" t="s">
        <v>213</v>
      </c>
      <c r="G49" s="6" t="s">
        <v>193</v>
      </c>
      <c r="H49" s="7" t="s">
        <v>48</v>
      </c>
      <c r="I49" s="6" t="s">
        <v>49</v>
      </c>
      <c r="J49" s="6" t="s">
        <v>194</v>
      </c>
      <c r="K49" s="8" t="s">
        <v>214</v>
      </c>
      <c r="L49" s="9">
        <v>107706680.45</v>
      </c>
      <c r="M49" s="9">
        <v>110806680.45</v>
      </c>
      <c r="N49" s="9">
        <v>0</v>
      </c>
      <c r="O49" s="9">
        <v>27662920.199999999</v>
      </c>
      <c r="P49" s="10">
        <v>83143760.25</v>
      </c>
    </row>
    <row r="50" spans="1:16" ht="112.5" x14ac:dyDescent="0.25">
      <c r="A50" s="6" t="s">
        <v>215</v>
      </c>
      <c r="B50" s="6" t="s">
        <v>186</v>
      </c>
      <c r="C50" s="6" t="s">
        <v>187</v>
      </c>
      <c r="D50" s="6" t="s">
        <v>187</v>
      </c>
      <c r="E50" s="7" t="s">
        <v>216</v>
      </c>
      <c r="F50" s="7" t="s">
        <v>217</v>
      </c>
      <c r="G50" s="6" t="s">
        <v>218</v>
      </c>
      <c r="H50" s="7" t="s">
        <v>48</v>
      </c>
      <c r="I50" s="6" t="s">
        <v>49</v>
      </c>
      <c r="J50" s="6" t="s">
        <v>219</v>
      </c>
      <c r="K50" s="8" t="s">
        <v>220</v>
      </c>
      <c r="L50" s="9">
        <v>3800000</v>
      </c>
      <c r="M50" s="9">
        <v>83836328.349999994</v>
      </c>
      <c r="N50" s="9">
        <v>0</v>
      </c>
      <c r="O50" s="9">
        <v>25926633.510000002</v>
      </c>
      <c r="P50" s="10">
        <v>57909694.840000004</v>
      </c>
    </row>
    <row r="51" spans="1:16" ht="45" x14ac:dyDescent="0.25">
      <c r="A51" s="6" t="s">
        <v>221</v>
      </c>
      <c r="B51" s="6" t="s">
        <v>186</v>
      </c>
      <c r="C51" s="6" t="s">
        <v>187</v>
      </c>
      <c r="D51" s="6" t="s">
        <v>187</v>
      </c>
      <c r="E51" s="7" t="s">
        <v>222</v>
      </c>
      <c r="F51" s="7" t="s">
        <v>223</v>
      </c>
      <c r="G51" s="6" t="s">
        <v>224</v>
      </c>
      <c r="H51" s="7" t="s">
        <v>48</v>
      </c>
      <c r="I51" s="6" t="s">
        <v>49</v>
      </c>
      <c r="J51" s="6" t="s">
        <v>225</v>
      </c>
      <c r="K51" s="8" t="s">
        <v>226</v>
      </c>
      <c r="L51" s="9">
        <v>127154513</v>
      </c>
      <c r="M51" s="9">
        <v>143272075.65000001</v>
      </c>
      <c r="N51" s="9">
        <v>0</v>
      </c>
      <c r="O51" s="9">
        <v>43220409.590000004</v>
      </c>
      <c r="P51" s="10">
        <v>100051666.06</v>
      </c>
    </row>
    <row r="52" spans="1:16" ht="45" x14ac:dyDescent="0.25">
      <c r="A52" s="6" t="s">
        <v>227</v>
      </c>
      <c r="B52" s="6" t="s">
        <v>186</v>
      </c>
      <c r="C52" s="6" t="s">
        <v>187</v>
      </c>
      <c r="D52" s="6" t="s">
        <v>187</v>
      </c>
      <c r="E52" s="7" t="s">
        <v>228</v>
      </c>
      <c r="F52" s="7" t="s">
        <v>229</v>
      </c>
      <c r="G52" s="6" t="s">
        <v>230</v>
      </c>
      <c r="H52" s="7" t="s">
        <v>55</v>
      </c>
      <c r="I52" s="6" t="s">
        <v>49</v>
      </c>
      <c r="J52" s="6" t="s">
        <v>231</v>
      </c>
      <c r="K52" s="8" t="s">
        <v>232</v>
      </c>
      <c r="L52" s="9">
        <v>35550000</v>
      </c>
      <c r="M52" s="9">
        <v>35550000</v>
      </c>
      <c r="N52" s="9">
        <v>0</v>
      </c>
      <c r="O52" s="9">
        <v>11376000</v>
      </c>
      <c r="P52" s="10">
        <v>24174000</v>
      </c>
    </row>
    <row r="53" spans="1:16" ht="45" x14ac:dyDescent="0.25">
      <c r="A53" s="6" t="s">
        <v>233</v>
      </c>
      <c r="B53" s="6" t="s">
        <v>186</v>
      </c>
      <c r="C53" s="6" t="s">
        <v>187</v>
      </c>
      <c r="D53" s="6" t="s">
        <v>187</v>
      </c>
      <c r="E53" s="7" t="s">
        <v>234</v>
      </c>
      <c r="F53" s="7" t="s">
        <v>229</v>
      </c>
      <c r="G53" s="6" t="s">
        <v>235</v>
      </c>
      <c r="H53" s="7" t="s">
        <v>55</v>
      </c>
      <c r="I53" s="6" t="s">
        <v>49</v>
      </c>
      <c r="J53" s="6" t="s">
        <v>236</v>
      </c>
      <c r="K53" s="8" t="s">
        <v>232</v>
      </c>
      <c r="L53" s="9">
        <v>35174000</v>
      </c>
      <c r="M53" s="9">
        <v>35174000</v>
      </c>
      <c r="N53" s="9">
        <v>0</v>
      </c>
      <c r="O53" s="9">
        <v>11255680</v>
      </c>
      <c r="P53" s="10">
        <v>23918320</v>
      </c>
    </row>
    <row r="54" spans="1:16" ht="56.25" x14ac:dyDescent="0.25">
      <c r="A54" s="6" t="s">
        <v>237</v>
      </c>
      <c r="B54" s="6" t="s">
        <v>186</v>
      </c>
      <c r="C54" s="6" t="s">
        <v>187</v>
      </c>
      <c r="D54" s="6" t="s">
        <v>187</v>
      </c>
      <c r="E54" s="7" t="s">
        <v>238</v>
      </c>
      <c r="F54" s="7" t="s">
        <v>239</v>
      </c>
      <c r="G54" s="6" t="s">
        <v>240</v>
      </c>
      <c r="H54" s="7" t="s">
        <v>55</v>
      </c>
      <c r="I54" s="6" t="s">
        <v>49</v>
      </c>
      <c r="J54" s="6" t="s">
        <v>241</v>
      </c>
      <c r="K54" s="8" t="s">
        <v>232</v>
      </c>
      <c r="L54" s="9">
        <v>49490000</v>
      </c>
      <c r="M54" s="9">
        <v>49490000</v>
      </c>
      <c r="N54" s="9">
        <v>0</v>
      </c>
      <c r="O54" s="9">
        <v>15836800</v>
      </c>
      <c r="P54" s="10">
        <v>33653200</v>
      </c>
    </row>
    <row r="55" spans="1:16" ht="45" x14ac:dyDescent="0.25">
      <c r="A55" s="6" t="s">
        <v>242</v>
      </c>
      <c r="B55" s="6" t="s">
        <v>186</v>
      </c>
      <c r="C55" s="6" t="s">
        <v>187</v>
      </c>
      <c r="D55" s="6" t="s">
        <v>187</v>
      </c>
      <c r="E55" s="7" t="s">
        <v>243</v>
      </c>
      <c r="F55" s="7" t="s">
        <v>244</v>
      </c>
      <c r="G55" s="6" t="s">
        <v>245</v>
      </c>
      <c r="H55" s="7" t="s">
        <v>61</v>
      </c>
      <c r="I55" s="6" t="s">
        <v>49</v>
      </c>
      <c r="J55" s="6" t="s">
        <v>246</v>
      </c>
      <c r="K55" s="8" t="s">
        <v>247</v>
      </c>
      <c r="L55" s="9">
        <v>173607497</v>
      </c>
      <c r="M55" s="9">
        <v>178517105</v>
      </c>
      <c r="N55" s="9">
        <v>0</v>
      </c>
      <c r="O55" s="9">
        <v>35703420.960000001</v>
      </c>
      <c r="P55" s="10">
        <v>142813684.03999999</v>
      </c>
    </row>
    <row r="56" spans="1:16" ht="45" x14ac:dyDescent="0.25">
      <c r="A56" s="6" t="s">
        <v>248</v>
      </c>
      <c r="B56" s="6" t="s">
        <v>186</v>
      </c>
      <c r="C56" s="6" t="s">
        <v>187</v>
      </c>
      <c r="D56" s="6" t="s">
        <v>187</v>
      </c>
      <c r="E56" s="7" t="s">
        <v>249</v>
      </c>
      <c r="F56" s="7" t="s">
        <v>250</v>
      </c>
      <c r="G56" s="6" t="s">
        <v>251</v>
      </c>
      <c r="H56" s="7" t="s">
        <v>61</v>
      </c>
      <c r="I56" s="6" t="s">
        <v>49</v>
      </c>
      <c r="J56" s="6" t="s">
        <v>252</v>
      </c>
      <c r="K56" s="8" t="s">
        <v>253</v>
      </c>
      <c r="L56" s="9">
        <v>75713302</v>
      </c>
      <c r="M56" s="9">
        <v>76470435.019999996</v>
      </c>
      <c r="N56" s="9">
        <v>151426.4</v>
      </c>
      <c r="O56" s="9">
        <v>30524448.710000001</v>
      </c>
      <c r="P56" s="10">
        <v>45945986.310000002</v>
      </c>
    </row>
    <row r="57" spans="1:16" ht="45" x14ac:dyDescent="0.25">
      <c r="A57" s="6" t="s">
        <v>254</v>
      </c>
      <c r="B57" s="6" t="s">
        <v>186</v>
      </c>
      <c r="C57" s="6" t="s">
        <v>187</v>
      </c>
      <c r="D57" s="6" t="s">
        <v>187</v>
      </c>
      <c r="E57" s="7" t="s">
        <v>255</v>
      </c>
      <c r="F57" s="7" t="s">
        <v>256</v>
      </c>
      <c r="G57" s="6" t="s">
        <v>257</v>
      </c>
      <c r="H57" s="7" t="s">
        <v>61</v>
      </c>
      <c r="I57" s="6" t="s">
        <v>49</v>
      </c>
      <c r="J57" s="6" t="s">
        <v>258</v>
      </c>
      <c r="K57" s="8" t="s">
        <v>259</v>
      </c>
      <c r="L57" s="9">
        <v>107796689</v>
      </c>
      <c r="M57" s="9">
        <v>155459934</v>
      </c>
      <c r="N57" s="9">
        <v>0</v>
      </c>
      <c r="O57" s="9">
        <v>56407946.82</v>
      </c>
      <c r="P57" s="10">
        <v>99051987.180000007</v>
      </c>
    </row>
    <row r="58" spans="1:16" ht="45" x14ac:dyDescent="0.25">
      <c r="A58" s="6" t="s">
        <v>260</v>
      </c>
      <c r="B58" s="6" t="s">
        <v>186</v>
      </c>
      <c r="C58" s="6" t="s">
        <v>187</v>
      </c>
      <c r="D58" s="6" t="s">
        <v>187</v>
      </c>
      <c r="E58" s="7" t="s">
        <v>261</v>
      </c>
      <c r="F58" s="7" t="s">
        <v>262</v>
      </c>
      <c r="G58" s="6" t="s">
        <v>263</v>
      </c>
      <c r="H58" s="7" t="s">
        <v>61</v>
      </c>
      <c r="I58" s="6" t="s">
        <v>49</v>
      </c>
      <c r="J58" s="6" t="s">
        <v>264</v>
      </c>
      <c r="K58" s="8" t="s">
        <v>232</v>
      </c>
      <c r="L58" s="9">
        <v>89083917</v>
      </c>
      <c r="M58" s="9">
        <v>127154727</v>
      </c>
      <c r="N58" s="9">
        <v>0</v>
      </c>
      <c r="O58" s="9">
        <v>56689815.840000004</v>
      </c>
      <c r="P58" s="10">
        <v>70464911.159999996</v>
      </c>
    </row>
    <row r="59" spans="1:16" ht="45" x14ac:dyDescent="0.25">
      <c r="A59" s="6" t="s">
        <v>265</v>
      </c>
      <c r="B59" s="6" t="s">
        <v>186</v>
      </c>
      <c r="C59" s="6" t="s">
        <v>187</v>
      </c>
      <c r="D59" s="6" t="s">
        <v>187</v>
      </c>
      <c r="E59" s="7" t="s">
        <v>266</v>
      </c>
      <c r="F59" s="7" t="s">
        <v>267</v>
      </c>
      <c r="G59" s="6" t="s">
        <v>268</v>
      </c>
      <c r="H59" s="7" t="s">
        <v>61</v>
      </c>
      <c r="I59" s="6" t="s">
        <v>49</v>
      </c>
      <c r="J59" s="6" t="s">
        <v>269</v>
      </c>
      <c r="K59" s="8" t="s">
        <v>232</v>
      </c>
      <c r="L59" s="9">
        <v>37896000</v>
      </c>
      <c r="M59" s="9">
        <v>124796443</v>
      </c>
      <c r="N59" s="9">
        <v>0</v>
      </c>
      <c r="O59" s="9">
        <v>55638414.259999998</v>
      </c>
      <c r="P59" s="10">
        <v>69158028.739999995</v>
      </c>
    </row>
    <row r="60" spans="1:16" ht="45" x14ac:dyDescent="0.25">
      <c r="A60" s="6" t="s">
        <v>270</v>
      </c>
      <c r="B60" s="6" t="s">
        <v>186</v>
      </c>
      <c r="C60" s="6" t="s">
        <v>187</v>
      </c>
      <c r="D60" s="6" t="s">
        <v>187</v>
      </c>
      <c r="E60" s="7" t="s">
        <v>271</v>
      </c>
      <c r="F60" s="7" t="s">
        <v>272</v>
      </c>
      <c r="G60" s="6" t="s">
        <v>60</v>
      </c>
      <c r="H60" s="7" t="s">
        <v>61</v>
      </c>
      <c r="I60" s="6" t="s">
        <v>49</v>
      </c>
      <c r="J60" s="6" t="s">
        <v>252</v>
      </c>
      <c r="K60" s="8" t="s">
        <v>273</v>
      </c>
      <c r="L60" s="9">
        <v>45642746.509999998</v>
      </c>
      <c r="M60" s="9">
        <v>45642746.509999998</v>
      </c>
      <c r="N60" s="9">
        <v>0</v>
      </c>
      <c r="O60" s="9">
        <v>2282137.3199999998</v>
      </c>
      <c r="P60" s="10">
        <v>43360609.189999998</v>
      </c>
    </row>
    <row r="61" spans="1:16" ht="45" x14ac:dyDescent="0.25">
      <c r="A61" s="6" t="s">
        <v>274</v>
      </c>
      <c r="B61" s="6" t="s">
        <v>186</v>
      </c>
      <c r="C61" s="6" t="s">
        <v>187</v>
      </c>
      <c r="D61" s="6" t="s">
        <v>187</v>
      </c>
      <c r="E61" s="7" t="s">
        <v>275</v>
      </c>
      <c r="F61" s="7" t="s">
        <v>276</v>
      </c>
      <c r="G61" s="6" t="s">
        <v>277</v>
      </c>
      <c r="H61" s="7" t="s">
        <v>61</v>
      </c>
      <c r="I61" s="6" t="s">
        <v>49</v>
      </c>
      <c r="J61" s="6" t="s">
        <v>278</v>
      </c>
      <c r="K61" s="8" t="s">
        <v>232</v>
      </c>
      <c r="L61" s="9">
        <v>92679690</v>
      </c>
      <c r="M61" s="9">
        <v>137859534</v>
      </c>
      <c r="N61" s="9">
        <v>0</v>
      </c>
      <c r="O61" s="9">
        <v>60869334.439999998</v>
      </c>
      <c r="P61" s="10">
        <v>76990199.560000002</v>
      </c>
    </row>
    <row r="62" spans="1:16" ht="33.75" x14ac:dyDescent="0.25">
      <c r="A62" s="6" t="s">
        <v>279</v>
      </c>
      <c r="B62" s="6" t="s">
        <v>186</v>
      </c>
      <c r="C62" s="6" t="s">
        <v>187</v>
      </c>
      <c r="D62" s="6" t="s">
        <v>187</v>
      </c>
      <c r="E62" s="7" t="s">
        <v>280</v>
      </c>
      <c r="F62" s="7" t="s">
        <v>281</v>
      </c>
      <c r="G62" s="6" t="s">
        <v>282</v>
      </c>
      <c r="H62" s="7" t="s">
        <v>75</v>
      </c>
      <c r="I62" s="6" t="s">
        <v>49</v>
      </c>
      <c r="J62" s="6" t="s">
        <v>283</v>
      </c>
      <c r="K62" s="8" t="s">
        <v>284</v>
      </c>
      <c r="L62" s="9">
        <v>74682215</v>
      </c>
      <c r="M62" s="9">
        <v>107262215</v>
      </c>
      <c r="N62" s="9">
        <v>0</v>
      </c>
      <c r="O62" s="9">
        <v>34401620.100000001</v>
      </c>
      <c r="P62" s="10">
        <v>72860594.900000006</v>
      </c>
    </row>
    <row r="63" spans="1:16" ht="33.75" x14ac:dyDescent="0.25">
      <c r="A63" s="6" t="s">
        <v>285</v>
      </c>
      <c r="B63" s="6" t="s">
        <v>186</v>
      </c>
      <c r="C63" s="6" t="s">
        <v>187</v>
      </c>
      <c r="D63" s="6" t="s">
        <v>187</v>
      </c>
      <c r="E63" s="7" t="s">
        <v>286</v>
      </c>
      <c r="F63" s="7" t="s">
        <v>287</v>
      </c>
      <c r="G63" s="6" t="s">
        <v>288</v>
      </c>
      <c r="H63" s="7" t="s">
        <v>75</v>
      </c>
      <c r="I63" s="6" t="s">
        <v>49</v>
      </c>
      <c r="J63" s="6" t="s">
        <v>287</v>
      </c>
      <c r="K63" s="8" t="s">
        <v>289</v>
      </c>
      <c r="L63" s="9">
        <v>138600000</v>
      </c>
      <c r="M63" s="9">
        <v>176042000</v>
      </c>
      <c r="N63" s="9">
        <v>0</v>
      </c>
      <c r="O63" s="9">
        <v>52679025</v>
      </c>
      <c r="P63" s="10">
        <v>123362975</v>
      </c>
    </row>
    <row r="64" spans="1:16" ht="78.75" x14ac:dyDescent="0.25">
      <c r="A64" s="6" t="s">
        <v>290</v>
      </c>
      <c r="B64" s="6" t="s">
        <v>186</v>
      </c>
      <c r="C64" s="6" t="s">
        <v>187</v>
      </c>
      <c r="D64" s="6" t="s">
        <v>187</v>
      </c>
      <c r="E64" s="7" t="s">
        <v>291</v>
      </c>
      <c r="F64" s="7" t="s">
        <v>292</v>
      </c>
      <c r="G64" s="6" t="s">
        <v>293</v>
      </c>
      <c r="H64" s="7" t="s">
        <v>75</v>
      </c>
      <c r="I64" s="6" t="s">
        <v>49</v>
      </c>
      <c r="J64" s="6" t="s">
        <v>294</v>
      </c>
      <c r="K64" s="8" t="s">
        <v>295</v>
      </c>
      <c r="L64" s="9">
        <v>146395879</v>
      </c>
      <c r="M64" s="9">
        <v>178705879</v>
      </c>
      <c r="N64" s="9">
        <v>0</v>
      </c>
      <c r="O64" s="9">
        <v>58649840.159999996</v>
      </c>
      <c r="P64" s="10">
        <v>120056038.84</v>
      </c>
    </row>
    <row r="65" spans="1:16" ht="33.75" x14ac:dyDescent="0.25">
      <c r="A65" s="6" t="s">
        <v>296</v>
      </c>
      <c r="B65" s="6" t="s">
        <v>186</v>
      </c>
      <c r="C65" s="6" t="s">
        <v>187</v>
      </c>
      <c r="D65" s="6" t="s">
        <v>187</v>
      </c>
      <c r="E65" s="7" t="s">
        <v>297</v>
      </c>
      <c r="F65" s="7" t="s">
        <v>298</v>
      </c>
      <c r="G65" s="6" t="s">
        <v>299</v>
      </c>
      <c r="H65" s="7" t="s">
        <v>75</v>
      </c>
      <c r="I65" s="6" t="s">
        <v>49</v>
      </c>
      <c r="J65" s="6" t="s">
        <v>298</v>
      </c>
      <c r="K65" s="8" t="s">
        <v>300</v>
      </c>
      <c r="L65" s="9">
        <v>115030381</v>
      </c>
      <c r="M65" s="9">
        <v>137198381</v>
      </c>
      <c r="N65" s="9">
        <v>0</v>
      </c>
      <c r="O65" s="9">
        <v>44191057.789999999</v>
      </c>
      <c r="P65" s="10">
        <v>93007323.209999993</v>
      </c>
    </row>
    <row r="66" spans="1:16" ht="78.75" x14ac:dyDescent="0.25">
      <c r="A66" s="6" t="s">
        <v>301</v>
      </c>
      <c r="B66" s="6" t="s">
        <v>186</v>
      </c>
      <c r="C66" s="6" t="s">
        <v>187</v>
      </c>
      <c r="D66" s="6" t="s">
        <v>187</v>
      </c>
      <c r="E66" s="7" t="s">
        <v>302</v>
      </c>
      <c r="F66" s="7" t="s">
        <v>303</v>
      </c>
      <c r="G66" s="6" t="s">
        <v>304</v>
      </c>
      <c r="H66" s="7" t="s">
        <v>81</v>
      </c>
      <c r="I66" s="6" t="s">
        <v>49</v>
      </c>
      <c r="J66" s="6" t="s">
        <v>305</v>
      </c>
      <c r="K66" s="8" t="s">
        <v>306</v>
      </c>
      <c r="L66" s="9">
        <v>42530000</v>
      </c>
      <c r="M66" s="9">
        <v>42530000</v>
      </c>
      <c r="N66" s="9">
        <v>0</v>
      </c>
      <c r="O66" s="9">
        <v>12759000</v>
      </c>
      <c r="P66" s="10">
        <v>29771000</v>
      </c>
    </row>
    <row r="67" spans="1:16" ht="67.5" x14ac:dyDescent="0.25">
      <c r="A67" s="6" t="s">
        <v>307</v>
      </c>
      <c r="B67" s="6" t="s">
        <v>186</v>
      </c>
      <c r="C67" s="6" t="s">
        <v>187</v>
      </c>
      <c r="D67" s="6" t="s">
        <v>187</v>
      </c>
      <c r="E67" s="7" t="s">
        <v>308</v>
      </c>
      <c r="F67" s="7" t="s">
        <v>309</v>
      </c>
      <c r="G67" s="6" t="s">
        <v>310</v>
      </c>
      <c r="H67" s="7" t="s">
        <v>81</v>
      </c>
      <c r="I67" s="6" t="s">
        <v>49</v>
      </c>
      <c r="J67" s="6" t="s">
        <v>311</v>
      </c>
      <c r="K67" s="8" t="s">
        <v>306</v>
      </c>
      <c r="L67" s="9">
        <v>40650000</v>
      </c>
      <c r="M67" s="9">
        <v>40650000</v>
      </c>
      <c r="N67" s="9">
        <v>0</v>
      </c>
      <c r="O67" s="9">
        <v>12195000</v>
      </c>
      <c r="P67" s="10">
        <v>28455000</v>
      </c>
    </row>
    <row r="68" spans="1:16" ht="45" x14ac:dyDescent="0.25">
      <c r="A68" s="6" t="s">
        <v>312</v>
      </c>
      <c r="B68" s="6" t="s">
        <v>186</v>
      </c>
      <c r="C68" s="6" t="s">
        <v>187</v>
      </c>
      <c r="D68" s="6" t="s">
        <v>187</v>
      </c>
      <c r="E68" s="7" t="s">
        <v>313</v>
      </c>
      <c r="F68" s="7" t="s">
        <v>314</v>
      </c>
      <c r="G68" s="6" t="s">
        <v>315</v>
      </c>
      <c r="H68" s="7" t="s">
        <v>81</v>
      </c>
      <c r="I68" s="6" t="s">
        <v>49</v>
      </c>
      <c r="J68" s="6" t="s">
        <v>316</v>
      </c>
      <c r="K68" s="8" t="s">
        <v>253</v>
      </c>
      <c r="L68" s="9">
        <v>72000000</v>
      </c>
      <c r="M68" s="9">
        <v>73440000</v>
      </c>
      <c r="N68" s="9">
        <v>288000</v>
      </c>
      <c r="O68" s="9">
        <v>33048000</v>
      </c>
      <c r="P68" s="10">
        <v>40392000</v>
      </c>
    </row>
    <row r="69" spans="1:16" ht="56.25" x14ac:dyDescent="0.25">
      <c r="A69" s="6" t="s">
        <v>317</v>
      </c>
      <c r="B69" s="6" t="s">
        <v>186</v>
      </c>
      <c r="C69" s="6" t="s">
        <v>187</v>
      </c>
      <c r="D69" s="6" t="s">
        <v>187</v>
      </c>
      <c r="E69" s="7" t="s">
        <v>318</v>
      </c>
      <c r="F69" s="7" t="s">
        <v>319</v>
      </c>
      <c r="G69" s="6" t="s">
        <v>320</v>
      </c>
      <c r="H69" s="7" t="s">
        <v>81</v>
      </c>
      <c r="I69" s="6" t="s">
        <v>49</v>
      </c>
      <c r="J69" s="6" t="s">
        <v>321</v>
      </c>
      <c r="K69" s="8" t="s">
        <v>232</v>
      </c>
      <c r="L69" s="9">
        <v>38532000</v>
      </c>
      <c r="M69" s="9">
        <v>38532000</v>
      </c>
      <c r="N69" s="9">
        <v>0</v>
      </c>
      <c r="O69" s="9">
        <v>12715560</v>
      </c>
      <c r="P69" s="10">
        <v>25816440</v>
      </c>
    </row>
    <row r="70" spans="1:16" ht="56.25" x14ac:dyDescent="0.25">
      <c r="A70" s="6" t="s">
        <v>322</v>
      </c>
      <c r="B70" s="6" t="s">
        <v>186</v>
      </c>
      <c r="C70" s="6" t="s">
        <v>187</v>
      </c>
      <c r="D70" s="6" t="s">
        <v>187</v>
      </c>
      <c r="E70" s="7" t="s">
        <v>323</v>
      </c>
      <c r="F70" s="7" t="s">
        <v>324</v>
      </c>
      <c r="G70" s="6" t="s">
        <v>325</v>
      </c>
      <c r="H70" s="7" t="s">
        <v>87</v>
      </c>
      <c r="I70" s="6" t="s">
        <v>49</v>
      </c>
      <c r="J70" s="6" t="s">
        <v>326</v>
      </c>
      <c r="K70" s="8" t="s">
        <v>327</v>
      </c>
      <c r="L70" s="9">
        <v>50337511</v>
      </c>
      <c r="M70" s="9">
        <v>79228015</v>
      </c>
      <c r="N70" s="9">
        <v>0</v>
      </c>
      <c r="O70" s="9">
        <v>33713481.060000002</v>
      </c>
      <c r="P70" s="10">
        <v>45514533.939999998</v>
      </c>
    </row>
    <row r="71" spans="1:16" ht="56.25" x14ac:dyDescent="0.25">
      <c r="A71" s="6" t="s">
        <v>328</v>
      </c>
      <c r="B71" s="6" t="s">
        <v>186</v>
      </c>
      <c r="C71" s="6" t="s">
        <v>187</v>
      </c>
      <c r="D71" s="6" t="s">
        <v>187</v>
      </c>
      <c r="E71" s="7" t="s">
        <v>329</v>
      </c>
      <c r="F71" s="7" t="s">
        <v>330</v>
      </c>
      <c r="G71" s="6" t="s">
        <v>331</v>
      </c>
      <c r="H71" s="7" t="s">
        <v>87</v>
      </c>
      <c r="I71" s="6" t="s">
        <v>49</v>
      </c>
      <c r="J71" s="6" t="s">
        <v>332</v>
      </c>
      <c r="K71" s="8" t="s">
        <v>232</v>
      </c>
      <c r="L71" s="9">
        <v>14960000</v>
      </c>
      <c r="M71" s="9">
        <v>14960000</v>
      </c>
      <c r="N71" s="9">
        <v>0</v>
      </c>
      <c r="O71" s="9">
        <v>5984000</v>
      </c>
      <c r="P71" s="10">
        <v>8976000</v>
      </c>
    </row>
    <row r="72" spans="1:16" ht="67.5" x14ac:dyDescent="0.25">
      <c r="A72" s="6" t="s">
        <v>333</v>
      </c>
      <c r="B72" s="6" t="s">
        <v>186</v>
      </c>
      <c r="C72" s="6" t="s">
        <v>187</v>
      </c>
      <c r="D72" s="6" t="s">
        <v>187</v>
      </c>
      <c r="E72" s="7" t="s">
        <v>334</v>
      </c>
      <c r="F72" s="7" t="s">
        <v>335</v>
      </c>
      <c r="G72" s="6" t="s">
        <v>336</v>
      </c>
      <c r="H72" s="7" t="s">
        <v>87</v>
      </c>
      <c r="I72" s="6" t="s">
        <v>49</v>
      </c>
      <c r="J72" s="6" t="s">
        <v>337</v>
      </c>
      <c r="K72" s="8" t="s">
        <v>338</v>
      </c>
      <c r="L72" s="9">
        <v>149289601</v>
      </c>
      <c r="M72" s="9">
        <v>185689601</v>
      </c>
      <c r="N72" s="9">
        <v>0</v>
      </c>
      <c r="O72" s="9">
        <v>56616880.240000002</v>
      </c>
      <c r="P72" s="10">
        <v>129072720.76000001</v>
      </c>
    </row>
    <row r="73" spans="1:16" ht="56.25" x14ac:dyDescent="0.25">
      <c r="A73" s="6" t="s">
        <v>339</v>
      </c>
      <c r="B73" s="6" t="s">
        <v>186</v>
      </c>
      <c r="C73" s="6" t="s">
        <v>187</v>
      </c>
      <c r="D73" s="6" t="s">
        <v>187</v>
      </c>
      <c r="E73" s="7" t="s">
        <v>340</v>
      </c>
      <c r="F73" s="7" t="s">
        <v>341</v>
      </c>
      <c r="G73" s="6" t="s">
        <v>342</v>
      </c>
      <c r="H73" s="7" t="s">
        <v>87</v>
      </c>
      <c r="I73" s="6" t="s">
        <v>49</v>
      </c>
      <c r="J73" s="6" t="s">
        <v>343</v>
      </c>
      <c r="K73" s="8" t="s">
        <v>338</v>
      </c>
      <c r="L73" s="9">
        <v>209200722</v>
      </c>
      <c r="M73" s="9">
        <v>246900722</v>
      </c>
      <c r="N73" s="9">
        <v>0</v>
      </c>
      <c r="O73" s="9">
        <v>75012716.719999999</v>
      </c>
      <c r="P73" s="10">
        <v>171888005.28</v>
      </c>
    </row>
    <row r="74" spans="1:16" ht="56.25" x14ac:dyDescent="0.25">
      <c r="A74" s="6" t="s">
        <v>344</v>
      </c>
      <c r="B74" s="6" t="s">
        <v>186</v>
      </c>
      <c r="C74" s="6" t="s">
        <v>187</v>
      </c>
      <c r="D74" s="6" t="s">
        <v>187</v>
      </c>
      <c r="E74" s="7" t="s">
        <v>345</v>
      </c>
      <c r="F74" s="7" t="s">
        <v>346</v>
      </c>
      <c r="G74" s="6" t="s">
        <v>347</v>
      </c>
      <c r="H74" s="7" t="s">
        <v>87</v>
      </c>
      <c r="I74" s="6" t="s">
        <v>49</v>
      </c>
      <c r="J74" s="6" t="s">
        <v>348</v>
      </c>
      <c r="K74" s="8" t="s">
        <v>349</v>
      </c>
      <c r="L74" s="9">
        <v>303061533</v>
      </c>
      <c r="M74" s="9">
        <v>325694533</v>
      </c>
      <c r="N74" s="9">
        <v>0</v>
      </c>
      <c r="O74" s="9">
        <v>135372357.28</v>
      </c>
      <c r="P74" s="10">
        <v>190322175.72</v>
      </c>
    </row>
    <row r="75" spans="1:16" ht="135" x14ac:dyDescent="0.25">
      <c r="A75" s="6" t="s">
        <v>350</v>
      </c>
      <c r="B75" s="6" t="s">
        <v>186</v>
      </c>
      <c r="C75" s="6" t="s">
        <v>187</v>
      </c>
      <c r="D75" s="6" t="s">
        <v>187</v>
      </c>
      <c r="E75" s="7" t="s">
        <v>351</v>
      </c>
      <c r="F75" s="7" t="s">
        <v>352</v>
      </c>
      <c r="G75" s="6" t="s">
        <v>353</v>
      </c>
      <c r="H75" s="7" t="s">
        <v>98</v>
      </c>
      <c r="I75" s="6" t="s">
        <v>49</v>
      </c>
      <c r="J75" s="6" t="s">
        <v>354</v>
      </c>
      <c r="K75" s="8" t="s">
        <v>355</v>
      </c>
      <c r="L75" s="9">
        <v>130150000</v>
      </c>
      <c r="M75" s="9">
        <v>131150000</v>
      </c>
      <c r="N75" s="9">
        <v>0</v>
      </c>
      <c r="O75" s="9">
        <v>57378125</v>
      </c>
      <c r="P75" s="10">
        <v>73771875</v>
      </c>
    </row>
    <row r="76" spans="1:16" ht="45" x14ac:dyDescent="0.25">
      <c r="A76" s="6" t="s">
        <v>356</v>
      </c>
      <c r="B76" s="6" t="s">
        <v>186</v>
      </c>
      <c r="C76" s="6" t="s">
        <v>187</v>
      </c>
      <c r="D76" s="6" t="s">
        <v>187</v>
      </c>
      <c r="E76" s="7" t="s">
        <v>357</v>
      </c>
      <c r="F76" s="7" t="s">
        <v>358</v>
      </c>
      <c r="G76" s="6" t="s">
        <v>359</v>
      </c>
      <c r="H76" s="7" t="s">
        <v>109</v>
      </c>
      <c r="I76" s="6" t="s">
        <v>49</v>
      </c>
      <c r="J76" s="6" t="s">
        <v>360</v>
      </c>
      <c r="K76" s="8" t="s">
        <v>232</v>
      </c>
      <c r="L76" s="9">
        <v>19000000</v>
      </c>
      <c r="M76" s="9">
        <v>19000000</v>
      </c>
      <c r="N76" s="9">
        <v>0</v>
      </c>
      <c r="O76" s="9">
        <v>7600000</v>
      </c>
      <c r="P76" s="10">
        <v>11400000</v>
      </c>
    </row>
    <row r="77" spans="1:16" ht="45" x14ac:dyDescent="0.25">
      <c r="A77" s="6" t="s">
        <v>361</v>
      </c>
      <c r="B77" s="6" t="s">
        <v>186</v>
      </c>
      <c r="C77" s="6" t="s">
        <v>187</v>
      </c>
      <c r="D77" s="6" t="s">
        <v>187</v>
      </c>
      <c r="E77" s="7" t="s">
        <v>362</v>
      </c>
      <c r="F77" s="7" t="s">
        <v>363</v>
      </c>
      <c r="G77" s="6" t="s">
        <v>364</v>
      </c>
      <c r="H77" s="7" t="s">
        <v>365</v>
      </c>
      <c r="I77" s="6" t="s">
        <v>49</v>
      </c>
      <c r="J77" s="6" t="s">
        <v>366</v>
      </c>
      <c r="K77" s="8" t="s">
        <v>367</v>
      </c>
      <c r="L77" s="9">
        <v>285500000</v>
      </c>
      <c r="M77" s="9">
        <v>325685000</v>
      </c>
      <c r="N77" s="9">
        <v>0</v>
      </c>
      <c r="O77" s="9">
        <v>103502825</v>
      </c>
      <c r="P77" s="10">
        <v>222182175</v>
      </c>
    </row>
    <row r="78" spans="1:16" ht="146.25" x14ac:dyDescent="0.25">
      <c r="A78" s="6" t="s">
        <v>368</v>
      </c>
      <c r="B78" s="6" t="s">
        <v>186</v>
      </c>
      <c r="C78" s="6" t="s">
        <v>187</v>
      </c>
      <c r="D78" s="6" t="s">
        <v>187</v>
      </c>
      <c r="E78" s="7" t="s">
        <v>369</v>
      </c>
      <c r="F78" s="7" t="s">
        <v>370</v>
      </c>
      <c r="G78" s="6" t="s">
        <v>371</v>
      </c>
      <c r="H78" s="7" t="s">
        <v>365</v>
      </c>
      <c r="I78" s="6" t="s">
        <v>49</v>
      </c>
      <c r="J78" s="6" t="s">
        <v>372</v>
      </c>
      <c r="K78" s="8" t="s">
        <v>373</v>
      </c>
      <c r="L78" s="9">
        <v>199701288</v>
      </c>
      <c r="M78" s="9">
        <v>202082517.5</v>
      </c>
      <c r="N78" s="9">
        <v>0</v>
      </c>
      <c r="O78" s="9">
        <v>55483396.229999997</v>
      </c>
      <c r="P78" s="10">
        <v>146599121.27000001</v>
      </c>
    </row>
    <row r="79" spans="1:16" ht="45" x14ac:dyDescent="0.25">
      <c r="A79" s="6" t="s">
        <v>374</v>
      </c>
      <c r="B79" s="6" t="s">
        <v>186</v>
      </c>
      <c r="C79" s="6" t="s">
        <v>187</v>
      </c>
      <c r="D79" s="6" t="s">
        <v>187</v>
      </c>
      <c r="E79" s="7" t="s">
        <v>375</v>
      </c>
      <c r="F79" s="7" t="s">
        <v>376</v>
      </c>
      <c r="G79" s="6" t="s">
        <v>377</v>
      </c>
      <c r="H79" s="7" t="s">
        <v>365</v>
      </c>
      <c r="I79" s="6" t="s">
        <v>49</v>
      </c>
      <c r="J79" s="6" t="s">
        <v>378</v>
      </c>
      <c r="K79" s="8" t="s">
        <v>379</v>
      </c>
      <c r="L79" s="9">
        <v>224800000</v>
      </c>
      <c r="M79" s="9">
        <v>279667000</v>
      </c>
      <c r="N79" s="9">
        <v>0</v>
      </c>
      <c r="O79" s="9">
        <v>87787190</v>
      </c>
      <c r="P79" s="10">
        <v>191879810</v>
      </c>
    </row>
    <row r="80" spans="1:16" ht="56.25" x14ac:dyDescent="0.25">
      <c r="A80" s="6" t="s">
        <v>380</v>
      </c>
      <c r="B80" s="6" t="s">
        <v>186</v>
      </c>
      <c r="C80" s="6" t="s">
        <v>187</v>
      </c>
      <c r="D80" s="6" t="s">
        <v>187</v>
      </c>
      <c r="E80" s="7" t="s">
        <v>381</v>
      </c>
      <c r="F80" s="7" t="s">
        <v>382</v>
      </c>
      <c r="G80" s="6" t="s">
        <v>383</v>
      </c>
      <c r="H80" s="7" t="s">
        <v>365</v>
      </c>
      <c r="I80" s="6" t="s">
        <v>49</v>
      </c>
      <c r="J80" s="6" t="s">
        <v>384</v>
      </c>
      <c r="K80" s="8" t="s">
        <v>385</v>
      </c>
      <c r="L80" s="9">
        <v>12098093</v>
      </c>
      <c r="M80" s="9">
        <v>1327603543.04</v>
      </c>
      <c r="N80" s="9">
        <v>191061388</v>
      </c>
      <c r="O80" s="9">
        <v>337783547.61000001</v>
      </c>
      <c r="P80" s="10">
        <v>989819995.42999995</v>
      </c>
    </row>
    <row r="81" spans="1:16" ht="146.25" x14ac:dyDescent="0.25">
      <c r="A81" s="6" t="s">
        <v>386</v>
      </c>
      <c r="B81" s="6" t="s">
        <v>186</v>
      </c>
      <c r="C81" s="6" t="s">
        <v>187</v>
      </c>
      <c r="D81" s="6" t="s">
        <v>187</v>
      </c>
      <c r="E81" s="7" t="s">
        <v>387</v>
      </c>
      <c r="F81" s="7" t="s">
        <v>388</v>
      </c>
      <c r="G81" s="6" t="s">
        <v>389</v>
      </c>
      <c r="H81" s="7" t="s">
        <v>365</v>
      </c>
      <c r="I81" s="6" t="s">
        <v>49</v>
      </c>
      <c r="J81" s="6" t="s">
        <v>390</v>
      </c>
      <c r="K81" s="8" t="s">
        <v>391</v>
      </c>
      <c r="L81" s="9">
        <v>66744696</v>
      </c>
      <c r="M81" s="9">
        <v>68012845.219999999</v>
      </c>
      <c r="N81" s="9">
        <v>253629.6</v>
      </c>
      <c r="O81" s="9">
        <v>22784303.23</v>
      </c>
      <c r="P81" s="10">
        <v>45228541.990000002</v>
      </c>
    </row>
    <row r="82" spans="1:16" ht="56.25" x14ac:dyDescent="0.25">
      <c r="A82" s="6" t="s">
        <v>392</v>
      </c>
      <c r="B82" s="6" t="s">
        <v>186</v>
      </c>
      <c r="C82" s="6" t="s">
        <v>187</v>
      </c>
      <c r="D82" s="6" t="s">
        <v>187</v>
      </c>
      <c r="E82" s="7" t="s">
        <v>393</v>
      </c>
      <c r="F82" s="7" t="s">
        <v>394</v>
      </c>
      <c r="G82" s="6" t="s">
        <v>389</v>
      </c>
      <c r="H82" s="7" t="s">
        <v>365</v>
      </c>
      <c r="I82" s="6" t="s">
        <v>49</v>
      </c>
      <c r="J82" s="6" t="s">
        <v>390</v>
      </c>
      <c r="K82" s="8" t="s">
        <v>391</v>
      </c>
      <c r="L82" s="9">
        <v>76291526</v>
      </c>
      <c r="M82" s="9">
        <v>127587823.31</v>
      </c>
      <c r="N82" s="9">
        <v>767259.2</v>
      </c>
      <c r="O82" s="9">
        <v>42619592.659999996</v>
      </c>
      <c r="P82" s="10">
        <v>84968230.650000006</v>
      </c>
    </row>
    <row r="83" spans="1:16" ht="67.5" x14ac:dyDescent="0.25">
      <c r="A83" s="6" t="s">
        <v>395</v>
      </c>
      <c r="B83" s="6" t="s">
        <v>186</v>
      </c>
      <c r="C83" s="6" t="s">
        <v>187</v>
      </c>
      <c r="D83" s="6" t="s">
        <v>187</v>
      </c>
      <c r="E83" s="7" t="s">
        <v>396</v>
      </c>
      <c r="F83" s="7" t="s">
        <v>397</v>
      </c>
      <c r="G83" s="6" t="s">
        <v>115</v>
      </c>
      <c r="H83" s="7" t="s">
        <v>116</v>
      </c>
      <c r="I83" s="6" t="s">
        <v>49</v>
      </c>
      <c r="J83" s="6" t="s">
        <v>398</v>
      </c>
      <c r="K83" s="8" t="s">
        <v>399</v>
      </c>
      <c r="L83" s="9">
        <v>17701071</v>
      </c>
      <c r="M83" s="9">
        <v>18037391.350000001</v>
      </c>
      <c r="N83" s="9">
        <v>67264</v>
      </c>
      <c r="O83" s="9">
        <v>5952339.1200000001</v>
      </c>
      <c r="P83" s="10">
        <v>12085052.23</v>
      </c>
    </row>
    <row r="84" spans="1:16" ht="90" x14ac:dyDescent="0.25">
      <c r="A84" s="6" t="s">
        <v>400</v>
      </c>
      <c r="B84" s="6" t="s">
        <v>186</v>
      </c>
      <c r="C84" s="6" t="s">
        <v>187</v>
      </c>
      <c r="D84" s="6" t="s">
        <v>187</v>
      </c>
      <c r="E84" s="7" t="s">
        <v>401</v>
      </c>
      <c r="F84" s="7" t="s">
        <v>402</v>
      </c>
      <c r="G84" s="6" t="s">
        <v>115</v>
      </c>
      <c r="H84" s="7" t="s">
        <v>116</v>
      </c>
      <c r="I84" s="6" t="s">
        <v>49</v>
      </c>
      <c r="J84" s="6" t="s">
        <v>403</v>
      </c>
      <c r="K84" s="8" t="s">
        <v>399</v>
      </c>
      <c r="L84" s="9">
        <v>14028203</v>
      </c>
      <c r="M84" s="9">
        <v>14759708.560000001</v>
      </c>
      <c r="N84" s="9">
        <v>55040.800000000003</v>
      </c>
      <c r="O84" s="9">
        <v>4870703.88</v>
      </c>
      <c r="P84" s="10">
        <v>9889004.6799999997</v>
      </c>
    </row>
    <row r="85" spans="1:16" ht="78.75" x14ac:dyDescent="0.25">
      <c r="A85" s="6" t="s">
        <v>404</v>
      </c>
      <c r="B85" s="6" t="s">
        <v>186</v>
      </c>
      <c r="C85" s="6" t="s">
        <v>187</v>
      </c>
      <c r="D85" s="6" t="s">
        <v>187</v>
      </c>
      <c r="E85" s="7" t="s">
        <v>405</v>
      </c>
      <c r="F85" s="7" t="s">
        <v>406</v>
      </c>
      <c r="G85" s="6" t="s">
        <v>407</v>
      </c>
      <c r="H85" s="7" t="s">
        <v>116</v>
      </c>
      <c r="I85" s="6" t="s">
        <v>49</v>
      </c>
      <c r="J85" s="6" t="s">
        <v>408</v>
      </c>
      <c r="K85" s="8" t="s">
        <v>409</v>
      </c>
      <c r="L85" s="9">
        <v>157400000</v>
      </c>
      <c r="M85" s="9">
        <v>157400000</v>
      </c>
      <c r="N85" s="9">
        <v>0</v>
      </c>
      <c r="O85" s="9">
        <v>51548500</v>
      </c>
      <c r="P85" s="10">
        <v>105851500</v>
      </c>
    </row>
    <row r="86" spans="1:16" ht="67.5" x14ac:dyDescent="0.25">
      <c r="A86" s="6" t="s">
        <v>410</v>
      </c>
      <c r="B86" s="6" t="s">
        <v>186</v>
      </c>
      <c r="C86" s="6" t="s">
        <v>187</v>
      </c>
      <c r="D86" s="6" t="s">
        <v>187</v>
      </c>
      <c r="E86" s="7" t="s">
        <v>411</v>
      </c>
      <c r="F86" s="7" t="s">
        <v>412</v>
      </c>
      <c r="G86" s="6" t="s">
        <v>413</v>
      </c>
      <c r="H86" s="7" t="s">
        <v>116</v>
      </c>
      <c r="I86" s="6" t="s">
        <v>49</v>
      </c>
      <c r="J86" s="6" t="s">
        <v>414</v>
      </c>
      <c r="K86" s="8" t="s">
        <v>415</v>
      </c>
      <c r="L86" s="9">
        <v>144485000</v>
      </c>
      <c r="M86" s="9">
        <v>149435000</v>
      </c>
      <c r="N86" s="9">
        <v>0</v>
      </c>
      <c r="O86" s="9">
        <v>47121525</v>
      </c>
      <c r="P86" s="10">
        <v>102313475</v>
      </c>
    </row>
    <row r="87" spans="1:16" ht="67.5" x14ac:dyDescent="0.25">
      <c r="A87" s="6" t="s">
        <v>416</v>
      </c>
      <c r="B87" s="6" t="s">
        <v>186</v>
      </c>
      <c r="C87" s="6" t="s">
        <v>187</v>
      </c>
      <c r="D87" s="6" t="s">
        <v>187</v>
      </c>
      <c r="E87" s="7" t="s">
        <v>417</v>
      </c>
      <c r="F87" s="7" t="s">
        <v>418</v>
      </c>
      <c r="G87" s="6" t="s">
        <v>419</v>
      </c>
      <c r="H87" s="7" t="s">
        <v>116</v>
      </c>
      <c r="I87" s="6" t="s">
        <v>49</v>
      </c>
      <c r="J87" s="6" t="s">
        <v>420</v>
      </c>
      <c r="K87" s="8" t="s">
        <v>421</v>
      </c>
      <c r="L87" s="9">
        <v>165258640.30000001</v>
      </c>
      <c r="M87" s="9">
        <v>165258640.30000001</v>
      </c>
      <c r="N87" s="9">
        <v>0</v>
      </c>
      <c r="O87" s="9">
        <v>51310678.399999999</v>
      </c>
      <c r="P87" s="10">
        <v>113947961.90000001</v>
      </c>
    </row>
    <row r="88" spans="1:16" ht="78.75" x14ac:dyDescent="0.25">
      <c r="A88" s="6" t="s">
        <v>422</v>
      </c>
      <c r="B88" s="6" t="s">
        <v>186</v>
      </c>
      <c r="C88" s="6" t="s">
        <v>187</v>
      </c>
      <c r="D88" s="6" t="s">
        <v>187</v>
      </c>
      <c r="E88" s="7" t="s">
        <v>423</v>
      </c>
      <c r="F88" s="7" t="s">
        <v>424</v>
      </c>
      <c r="G88" s="6" t="s">
        <v>425</v>
      </c>
      <c r="H88" s="7" t="s">
        <v>116</v>
      </c>
      <c r="I88" s="6" t="s">
        <v>49</v>
      </c>
      <c r="J88" s="6" t="s">
        <v>426</v>
      </c>
      <c r="K88" s="8" t="s">
        <v>427</v>
      </c>
      <c r="L88" s="9">
        <v>224229514</v>
      </c>
      <c r="M88" s="9">
        <v>224229514</v>
      </c>
      <c r="N88" s="9">
        <v>0</v>
      </c>
      <c r="O88" s="9">
        <v>69511149.480000004</v>
      </c>
      <c r="P88" s="10">
        <v>154718364.52000001</v>
      </c>
    </row>
    <row r="89" spans="1:16" ht="101.25" x14ac:dyDescent="0.25">
      <c r="A89" s="6" t="s">
        <v>428</v>
      </c>
      <c r="B89" s="6" t="s">
        <v>186</v>
      </c>
      <c r="C89" s="6" t="s">
        <v>187</v>
      </c>
      <c r="D89" s="6" t="s">
        <v>187</v>
      </c>
      <c r="E89" s="7" t="s">
        <v>429</v>
      </c>
      <c r="F89" s="7" t="s">
        <v>430</v>
      </c>
      <c r="G89" s="6" t="s">
        <v>431</v>
      </c>
      <c r="H89" s="7" t="s">
        <v>128</v>
      </c>
      <c r="I89" s="6" t="s">
        <v>49</v>
      </c>
      <c r="J89" s="6" t="s">
        <v>432</v>
      </c>
      <c r="K89" s="8" t="s">
        <v>433</v>
      </c>
      <c r="L89" s="9">
        <v>98493012</v>
      </c>
      <c r="M89" s="9">
        <v>110641015.84999999</v>
      </c>
      <c r="N89" s="9">
        <v>7148004</v>
      </c>
      <c r="O89" s="9">
        <v>51568036.619999997</v>
      </c>
      <c r="P89" s="10">
        <v>59072979.229999997</v>
      </c>
    </row>
    <row r="90" spans="1:16" ht="123.75" x14ac:dyDescent="0.25">
      <c r="A90" s="6" t="s">
        <v>434</v>
      </c>
      <c r="B90" s="6" t="s">
        <v>186</v>
      </c>
      <c r="C90" s="6" t="s">
        <v>187</v>
      </c>
      <c r="D90" s="6" t="s">
        <v>187</v>
      </c>
      <c r="E90" s="7" t="s">
        <v>435</v>
      </c>
      <c r="F90" s="7" t="s">
        <v>436</v>
      </c>
      <c r="G90" s="6" t="s">
        <v>437</v>
      </c>
      <c r="H90" s="7" t="s">
        <v>128</v>
      </c>
      <c r="I90" s="6" t="s">
        <v>49</v>
      </c>
      <c r="J90" s="6" t="s">
        <v>438</v>
      </c>
      <c r="K90" s="8" t="s">
        <v>439</v>
      </c>
      <c r="L90" s="9">
        <v>142700000</v>
      </c>
      <c r="M90" s="9">
        <v>142700000</v>
      </c>
      <c r="N90" s="9">
        <v>0</v>
      </c>
      <c r="O90" s="9">
        <v>62431250</v>
      </c>
      <c r="P90" s="10">
        <v>80268750</v>
      </c>
    </row>
    <row r="91" spans="1:16" ht="45" x14ac:dyDescent="0.25">
      <c r="A91" s="6" t="s">
        <v>440</v>
      </c>
      <c r="B91" s="6" t="s">
        <v>186</v>
      </c>
      <c r="C91" s="6" t="s">
        <v>187</v>
      </c>
      <c r="D91" s="6" t="s">
        <v>187</v>
      </c>
      <c r="E91" s="7" t="s">
        <v>441</v>
      </c>
      <c r="F91" s="7" t="s">
        <v>442</v>
      </c>
      <c r="G91" s="6" t="s">
        <v>443</v>
      </c>
      <c r="H91" s="7" t="s">
        <v>142</v>
      </c>
      <c r="I91" s="6" t="s">
        <v>49</v>
      </c>
      <c r="J91" s="6" t="s">
        <v>442</v>
      </c>
      <c r="K91" s="8" t="s">
        <v>444</v>
      </c>
      <c r="L91" s="9">
        <v>134473095</v>
      </c>
      <c r="M91" s="9">
        <v>203961900</v>
      </c>
      <c r="N91" s="9">
        <v>0</v>
      </c>
      <c r="O91" s="9">
        <v>85361922.439999998</v>
      </c>
      <c r="P91" s="10">
        <v>118599977.56</v>
      </c>
    </row>
    <row r="92" spans="1:16" ht="45" x14ac:dyDescent="0.25">
      <c r="A92" s="6" t="s">
        <v>445</v>
      </c>
      <c r="B92" s="6" t="s">
        <v>186</v>
      </c>
      <c r="C92" s="6" t="s">
        <v>187</v>
      </c>
      <c r="D92" s="6" t="s">
        <v>187</v>
      </c>
      <c r="E92" s="7" t="s">
        <v>446</v>
      </c>
      <c r="F92" s="7" t="s">
        <v>447</v>
      </c>
      <c r="G92" s="6" t="s">
        <v>448</v>
      </c>
      <c r="H92" s="7" t="s">
        <v>142</v>
      </c>
      <c r="I92" s="6" t="s">
        <v>49</v>
      </c>
      <c r="J92" s="6" t="s">
        <v>449</v>
      </c>
      <c r="K92" s="8" t="s">
        <v>210</v>
      </c>
      <c r="L92" s="9">
        <v>128071574</v>
      </c>
      <c r="M92" s="9">
        <v>164427114</v>
      </c>
      <c r="N92" s="9">
        <v>0</v>
      </c>
      <c r="O92" s="9">
        <v>67371740.439999998</v>
      </c>
      <c r="P92" s="10">
        <v>97055373.560000002</v>
      </c>
    </row>
    <row r="93" spans="1:16" ht="56.25" x14ac:dyDescent="0.25">
      <c r="A93" s="6" t="s">
        <v>450</v>
      </c>
      <c r="B93" s="6" t="s">
        <v>186</v>
      </c>
      <c r="C93" s="6" t="s">
        <v>187</v>
      </c>
      <c r="D93" s="6" t="s">
        <v>187</v>
      </c>
      <c r="E93" s="7" t="s">
        <v>451</v>
      </c>
      <c r="F93" s="7" t="s">
        <v>452</v>
      </c>
      <c r="G93" s="6" t="s">
        <v>453</v>
      </c>
      <c r="H93" s="7" t="s">
        <v>154</v>
      </c>
      <c r="I93" s="6" t="s">
        <v>49</v>
      </c>
      <c r="J93" s="6" t="s">
        <v>454</v>
      </c>
      <c r="K93" s="8" t="s">
        <v>455</v>
      </c>
      <c r="L93" s="9">
        <v>52160253</v>
      </c>
      <c r="M93" s="9">
        <v>90184253</v>
      </c>
      <c r="N93" s="9">
        <v>0</v>
      </c>
      <c r="O93" s="9">
        <v>35410447.960000001</v>
      </c>
      <c r="P93" s="10">
        <v>54773805.039999999</v>
      </c>
    </row>
    <row r="94" spans="1:16" ht="56.25" x14ac:dyDescent="0.25">
      <c r="A94" s="6" t="s">
        <v>456</v>
      </c>
      <c r="B94" s="6" t="s">
        <v>186</v>
      </c>
      <c r="C94" s="6" t="s">
        <v>187</v>
      </c>
      <c r="D94" s="6" t="s">
        <v>187</v>
      </c>
      <c r="E94" s="7" t="s">
        <v>457</v>
      </c>
      <c r="F94" s="7" t="s">
        <v>458</v>
      </c>
      <c r="G94" s="6" t="s">
        <v>459</v>
      </c>
      <c r="H94" s="7" t="s">
        <v>154</v>
      </c>
      <c r="I94" s="6" t="s">
        <v>49</v>
      </c>
      <c r="J94" s="6" t="s">
        <v>460</v>
      </c>
      <c r="K94" s="8" t="s">
        <v>455</v>
      </c>
      <c r="L94" s="9">
        <v>30627922</v>
      </c>
      <c r="M94" s="9">
        <v>66939922</v>
      </c>
      <c r="N94" s="9">
        <v>0</v>
      </c>
      <c r="O94" s="9">
        <v>26381869.93</v>
      </c>
      <c r="P94" s="10">
        <v>40558052.07</v>
      </c>
    </row>
    <row r="95" spans="1:16" ht="56.25" x14ac:dyDescent="0.25">
      <c r="A95" s="6" t="s">
        <v>461</v>
      </c>
      <c r="B95" s="6" t="s">
        <v>186</v>
      </c>
      <c r="C95" s="6" t="s">
        <v>187</v>
      </c>
      <c r="D95" s="6" t="s">
        <v>187</v>
      </c>
      <c r="E95" s="7" t="s">
        <v>462</v>
      </c>
      <c r="F95" s="7" t="s">
        <v>463</v>
      </c>
      <c r="G95" s="6" t="s">
        <v>464</v>
      </c>
      <c r="H95" s="7" t="s">
        <v>154</v>
      </c>
      <c r="I95" s="6" t="s">
        <v>49</v>
      </c>
      <c r="J95" s="6" t="s">
        <v>465</v>
      </c>
      <c r="K95" s="8" t="s">
        <v>466</v>
      </c>
      <c r="L95" s="9">
        <v>39507459</v>
      </c>
      <c r="M95" s="9">
        <v>80282459</v>
      </c>
      <c r="N95" s="9">
        <v>0</v>
      </c>
      <c r="O95" s="9">
        <v>27411799.239999998</v>
      </c>
      <c r="P95" s="10">
        <v>52870659.759999998</v>
      </c>
    </row>
    <row r="96" spans="1:16" ht="56.25" x14ac:dyDescent="0.25">
      <c r="A96" s="6" t="s">
        <v>467</v>
      </c>
      <c r="B96" s="6" t="s">
        <v>186</v>
      </c>
      <c r="C96" s="6" t="s">
        <v>187</v>
      </c>
      <c r="D96" s="6" t="s">
        <v>187</v>
      </c>
      <c r="E96" s="7" t="s">
        <v>468</v>
      </c>
      <c r="F96" s="7" t="s">
        <v>469</v>
      </c>
      <c r="G96" s="6" t="s">
        <v>470</v>
      </c>
      <c r="H96" s="7" t="s">
        <v>154</v>
      </c>
      <c r="I96" s="6" t="s">
        <v>49</v>
      </c>
      <c r="J96" s="6" t="s">
        <v>471</v>
      </c>
      <c r="K96" s="8" t="s">
        <v>232</v>
      </c>
      <c r="L96" s="9">
        <v>33000000</v>
      </c>
      <c r="M96" s="9">
        <v>58940000</v>
      </c>
      <c r="N96" s="9">
        <v>0</v>
      </c>
      <c r="O96" s="9">
        <v>23576000</v>
      </c>
      <c r="P96" s="10">
        <v>35364000</v>
      </c>
    </row>
    <row r="97" spans="1:16" ht="56.25" x14ac:dyDescent="0.25">
      <c r="A97" s="6" t="s">
        <v>472</v>
      </c>
      <c r="B97" s="6" t="s">
        <v>186</v>
      </c>
      <c r="C97" s="6" t="s">
        <v>187</v>
      </c>
      <c r="D97" s="6" t="s">
        <v>187</v>
      </c>
      <c r="E97" s="7" t="s">
        <v>473</v>
      </c>
      <c r="F97" s="7" t="s">
        <v>474</v>
      </c>
      <c r="G97" s="6" t="s">
        <v>159</v>
      </c>
      <c r="H97" s="7" t="s">
        <v>160</v>
      </c>
      <c r="I97" s="6" t="s">
        <v>49</v>
      </c>
      <c r="J97" s="6" t="s">
        <v>475</v>
      </c>
      <c r="K97" s="8" t="s">
        <v>476</v>
      </c>
      <c r="L97" s="9">
        <v>2888908</v>
      </c>
      <c r="M97" s="9">
        <v>7536686.1600000001</v>
      </c>
      <c r="N97" s="9">
        <v>29556</v>
      </c>
      <c r="O97" s="9">
        <v>1526179.1</v>
      </c>
      <c r="P97" s="10">
        <v>6010507.0599999996</v>
      </c>
    </row>
    <row r="98" spans="1:16" ht="56.25" x14ac:dyDescent="0.25">
      <c r="A98" s="6" t="s">
        <v>477</v>
      </c>
      <c r="B98" s="6" t="s">
        <v>186</v>
      </c>
      <c r="C98" s="6" t="s">
        <v>187</v>
      </c>
      <c r="D98" s="6" t="s">
        <v>187</v>
      </c>
      <c r="E98" s="7" t="s">
        <v>478</v>
      </c>
      <c r="F98" s="7" t="s">
        <v>479</v>
      </c>
      <c r="G98" s="6" t="s">
        <v>480</v>
      </c>
      <c r="H98" s="7" t="s">
        <v>160</v>
      </c>
      <c r="I98" s="6" t="s">
        <v>49</v>
      </c>
      <c r="J98" s="6" t="s">
        <v>481</v>
      </c>
      <c r="K98" s="8" t="s">
        <v>482</v>
      </c>
      <c r="L98" s="9">
        <v>65784720</v>
      </c>
      <c r="M98" s="9">
        <v>103118720</v>
      </c>
      <c r="N98" s="9">
        <v>0</v>
      </c>
      <c r="O98" s="9">
        <v>19883645.399999999</v>
      </c>
      <c r="P98" s="10">
        <v>83235074.599999994</v>
      </c>
    </row>
    <row r="99" spans="1:16" ht="101.25" x14ac:dyDescent="0.25">
      <c r="A99" s="6" t="s">
        <v>483</v>
      </c>
      <c r="B99" s="6" t="s">
        <v>186</v>
      </c>
      <c r="C99" s="6" t="s">
        <v>187</v>
      </c>
      <c r="D99" s="6" t="s">
        <v>187</v>
      </c>
      <c r="E99" s="7" t="s">
        <v>484</v>
      </c>
      <c r="F99" s="7" t="s">
        <v>485</v>
      </c>
      <c r="G99" s="6" t="s">
        <v>486</v>
      </c>
      <c r="H99" s="7" t="s">
        <v>167</v>
      </c>
      <c r="I99" s="6" t="s">
        <v>49</v>
      </c>
      <c r="J99" s="6" t="s">
        <v>487</v>
      </c>
      <c r="K99" s="8" t="s">
        <v>488</v>
      </c>
      <c r="L99" s="9">
        <v>9716390</v>
      </c>
      <c r="M99" s="9">
        <v>28761001.41</v>
      </c>
      <c r="N99" s="9">
        <v>36922.400000000001</v>
      </c>
      <c r="O99" s="9">
        <v>9302530.4800000004</v>
      </c>
      <c r="P99" s="10">
        <v>19458470.93</v>
      </c>
    </row>
    <row r="100" spans="1:16" ht="90" x14ac:dyDescent="0.25">
      <c r="A100" s="6" t="s">
        <v>489</v>
      </c>
      <c r="B100" s="6" t="s">
        <v>186</v>
      </c>
      <c r="C100" s="6" t="s">
        <v>187</v>
      </c>
      <c r="D100" s="6" t="s">
        <v>187</v>
      </c>
      <c r="E100" s="7" t="s">
        <v>490</v>
      </c>
      <c r="F100" s="7" t="s">
        <v>491</v>
      </c>
      <c r="G100" s="6" t="s">
        <v>492</v>
      </c>
      <c r="H100" s="7" t="s">
        <v>167</v>
      </c>
      <c r="I100" s="6" t="s">
        <v>49</v>
      </c>
      <c r="J100" s="6" t="s">
        <v>493</v>
      </c>
      <c r="K100" s="8" t="s">
        <v>232</v>
      </c>
      <c r="L100" s="9">
        <v>96586832</v>
      </c>
      <c r="M100" s="9">
        <v>129350832</v>
      </c>
      <c r="N100" s="9">
        <v>0</v>
      </c>
      <c r="O100" s="9">
        <v>41392266.240000002</v>
      </c>
      <c r="P100" s="10">
        <v>87958565.760000005</v>
      </c>
    </row>
    <row r="101" spans="1:16" ht="112.5" x14ac:dyDescent="0.25">
      <c r="A101" s="6" t="s">
        <v>494</v>
      </c>
      <c r="B101" s="6" t="s">
        <v>186</v>
      </c>
      <c r="C101" s="6" t="s">
        <v>187</v>
      </c>
      <c r="D101" s="6" t="s">
        <v>187</v>
      </c>
      <c r="E101" s="7" t="s">
        <v>495</v>
      </c>
      <c r="F101" s="7" t="s">
        <v>496</v>
      </c>
      <c r="G101" s="6" t="s">
        <v>497</v>
      </c>
      <c r="H101" s="7" t="s">
        <v>167</v>
      </c>
      <c r="I101" s="6" t="s">
        <v>49</v>
      </c>
      <c r="J101" s="6" t="s">
        <v>498</v>
      </c>
      <c r="K101" s="8" t="s">
        <v>499</v>
      </c>
      <c r="L101" s="9">
        <v>42000000</v>
      </c>
      <c r="M101" s="9">
        <v>42000000</v>
      </c>
      <c r="N101" s="9">
        <v>0</v>
      </c>
      <c r="O101" s="9">
        <v>12600000</v>
      </c>
      <c r="P101" s="10">
        <v>29400000</v>
      </c>
    </row>
    <row r="102" spans="1:16" ht="112.5" x14ac:dyDescent="0.25">
      <c r="A102" s="6" t="s">
        <v>500</v>
      </c>
      <c r="B102" s="6" t="s">
        <v>186</v>
      </c>
      <c r="C102" s="6" t="s">
        <v>187</v>
      </c>
      <c r="D102" s="6" t="s">
        <v>187</v>
      </c>
      <c r="E102" s="7" t="s">
        <v>501</v>
      </c>
      <c r="F102" s="7" t="s">
        <v>502</v>
      </c>
      <c r="G102" s="6" t="s">
        <v>503</v>
      </c>
      <c r="H102" s="7" t="s">
        <v>167</v>
      </c>
      <c r="I102" s="6" t="s">
        <v>49</v>
      </c>
      <c r="J102" s="6" t="s">
        <v>504</v>
      </c>
      <c r="K102" s="8" t="s">
        <v>232</v>
      </c>
      <c r="L102" s="9">
        <v>85594728</v>
      </c>
      <c r="M102" s="9">
        <v>158057066</v>
      </c>
      <c r="N102" s="9">
        <v>0</v>
      </c>
      <c r="O102" s="9">
        <v>47332518.329999998</v>
      </c>
      <c r="P102" s="10">
        <v>110724547.67</v>
      </c>
    </row>
    <row r="103" spans="1:16" ht="67.5" x14ac:dyDescent="0.25">
      <c r="A103" s="6" t="s">
        <v>505</v>
      </c>
      <c r="B103" s="6" t="s">
        <v>186</v>
      </c>
      <c r="C103" s="6" t="s">
        <v>187</v>
      </c>
      <c r="D103" s="6" t="s">
        <v>187</v>
      </c>
      <c r="E103" s="7" t="s">
        <v>506</v>
      </c>
      <c r="F103" s="7" t="s">
        <v>507</v>
      </c>
      <c r="G103" s="6" t="s">
        <v>508</v>
      </c>
      <c r="H103" s="7" t="s">
        <v>148</v>
      </c>
      <c r="I103" s="6" t="s">
        <v>49</v>
      </c>
      <c r="J103" s="6" t="s">
        <v>509</v>
      </c>
      <c r="K103" s="8" t="s">
        <v>232</v>
      </c>
      <c r="L103" s="9">
        <v>33224000</v>
      </c>
      <c r="M103" s="9">
        <v>33224000</v>
      </c>
      <c r="N103" s="9">
        <v>0</v>
      </c>
      <c r="O103" s="9">
        <v>13289600</v>
      </c>
      <c r="P103" s="10">
        <v>19934400</v>
      </c>
    </row>
    <row r="104" spans="1:16" ht="101.25" x14ac:dyDescent="0.25">
      <c r="A104" s="6" t="s">
        <v>510</v>
      </c>
      <c r="B104" s="6" t="s">
        <v>186</v>
      </c>
      <c r="C104" s="6" t="s">
        <v>187</v>
      </c>
      <c r="D104" s="6" t="s">
        <v>187</v>
      </c>
      <c r="E104" s="7" t="s">
        <v>511</v>
      </c>
      <c r="F104" s="7" t="s">
        <v>512</v>
      </c>
      <c r="G104" s="6" t="s">
        <v>513</v>
      </c>
      <c r="H104" s="7" t="s">
        <v>167</v>
      </c>
      <c r="I104" s="6" t="s">
        <v>49</v>
      </c>
      <c r="J104" s="6" t="s">
        <v>514</v>
      </c>
      <c r="K104" s="8" t="s">
        <v>515</v>
      </c>
      <c r="L104" s="9">
        <v>80075269.439999998</v>
      </c>
      <c r="M104" s="9">
        <v>126392771.44</v>
      </c>
      <c r="N104" s="9">
        <v>0</v>
      </c>
      <c r="O104" s="9">
        <v>32643283.25</v>
      </c>
      <c r="P104" s="10">
        <v>93749488.189999998</v>
      </c>
    </row>
    <row r="105" spans="1:16" ht="56.25" x14ac:dyDescent="0.25">
      <c r="A105" s="6" t="s">
        <v>516</v>
      </c>
      <c r="B105" s="6" t="s">
        <v>186</v>
      </c>
      <c r="C105" s="6" t="s">
        <v>187</v>
      </c>
      <c r="D105" s="6" t="s">
        <v>187</v>
      </c>
      <c r="E105" s="7" t="s">
        <v>517</v>
      </c>
      <c r="F105" s="7" t="s">
        <v>518</v>
      </c>
      <c r="G105" s="6" t="s">
        <v>519</v>
      </c>
      <c r="H105" s="7" t="s">
        <v>160</v>
      </c>
      <c r="I105" s="6" t="s">
        <v>49</v>
      </c>
      <c r="J105" s="6" t="s">
        <v>520</v>
      </c>
      <c r="K105" s="8" t="s">
        <v>327</v>
      </c>
      <c r="L105" s="9">
        <v>14800000</v>
      </c>
      <c r="M105" s="9">
        <v>14800000</v>
      </c>
      <c r="N105" s="9">
        <v>0</v>
      </c>
      <c r="O105" s="9">
        <v>2886000</v>
      </c>
      <c r="P105" s="10">
        <v>11914000</v>
      </c>
    </row>
    <row r="106" spans="1:16" ht="56.25" x14ac:dyDescent="0.25">
      <c r="A106" s="6" t="s">
        <v>521</v>
      </c>
      <c r="B106" s="6" t="s">
        <v>186</v>
      </c>
      <c r="C106" s="6" t="s">
        <v>187</v>
      </c>
      <c r="D106" s="6" t="s">
        <v>187</v>
      </c>
      <c r="E106" s="7" t="s">
        <v>522</v>
      </c>
      <c r="F106" s="7" t="s">
        <v>523</v>
      </c>
      <c r="G106" s="6" t="s">
        <v>524</v>
      </c>
      <c r="H106" s="7" t="s">
        <v>160</v>
      </c>
      <c r="I106" s="6" t="s">
        <v>49</v>
      </c>
      <c r="J106" s="6" t="s">
        <v>525</v>
      </c>
      <c r="K106" s="8" t="s">
        <v>526</v>
      </c>
      <c r="L106" s="9">
        <v>18545000</v>
      </c>
      <c r="M106" s="9">
        <v>18545000</v>
      </c>
      <c r="N106" s="9">
        <v>0</v>
      </c>
      <c r="O106" s="9">
        <v>3477187.5</v>
      </c>
      <c r="P106" s="10">
        <v>15067812.5</v>
      </c>
    </row>
    <row r="107" spans="1:16" ht="56.25" x14ac:dyDescent="0.25">
      <c r="A107" s="6" t="s">
        <v>527</v>
      </c>
      <c r="B107" s="6" t="s">
        <v>186</v>
      </c>
      <c r="C107" s="6" t="s">
        <v>187</v>
      </c>
      <c r="D107" s="6" t="s">
        <v>187</v>
      </c>
      <c r="E107" s="7" t="s">
        <v>528</v>
      </c>
      <c r="F107" s="7" t="s">
        <v>529</v>
      </c>
      <c r="G107" s="6" t="s">
        <v>153</v>
      </c>
      <c r="H107" s="7" t="s">
        <v>154</v>
      </c>
      <c r="I107" s="6" t="s">
        <v>49</v>
      </c>
      <c r="J107" s="6" t="s">
        <v>530</v>
      </c>
      <c r="K107" s="8" t="s">
        <v>273</v>
      </c>
      <c r="L107" s="9">
        <v>52000000</v>
      </c>
      <c r="M107" s="9">
        <v>68290000</v>
      </c>
      <c r="N107" s="9">
        <v>0</v>
      </c>
      <c r="O107" s="9">
        <v>6808375</v>
      </c>
      <c r="P107" s="10">
        <v>61481625</v>
      </c>
    </row>
    <row r="108" spans="1:16" ht="56.25" x14ac:dyDescent="0.25">
      <c r="A108" s="6" t="s">
        <v>531</v>
      </c>
      <c r="B108" s="6" t="s">
        <v>186</v>
      </c>
      <c r="C108" s="6" t="s">
        <v>187</v>
      </c>
      <c r="D108" s="6" t="s">
        <v>187</v>
      </c>
      <c r="E108" s="7" t="s">
        <v>532</v>
      </c>
      <c r="F108" s="7" t="s">
        <v>533</v>
      </c>
      <c r="G108" s="6" t="s">
        <v>153</v>
      </c>
      <c r="H108" s="7" t="s">
        <v>154</v>
      </c>
      <c r="I108" s="6" t="s">
        <v>49</v>
      </c>
      <c r="J108" s="6" t="s">
        <v>534</v>
      </c>
      <c r="K108" s="8" t="s">
        <v>535</v>
      </c>
      <c r="L108" s="9">
        <v>69000000</v>
      </c>
      <c r="M108" s="9">
        <v>71600000</v>
      </c>
      <c r="N108" s="9">
        <v>0</v>
      </c>
      <c r="O108" s="9">
        <v>3580000</v>
      </c>
      <c r="P108" s="10">
        <v>68020000</v>
      </c>
    </row>
    <row r="109" spans="1:16" ht="56.25" x14ac:dyDescent="0.25">
      <c r="A109" s="6" t="s">
        <v>536</v>
      </c>
      <c r="B109" s="6" t="s">
        <v>186</v>
      </c>
      <c r="C109" s="6" t="s">
        <v>187</v>
      </c>
      <c r="D109" s="6" t="s">
        <v>187</v>
      </c>
      <c r="E109" s="7" t="s">
        <v>537</v>
      </c>
      <c r="F109" s="7" t="s">
        <v>538</v>
      </c>
      <c r="G109" s="6" t="s">
        <v>539</v>
      </c>
      <c r="H109" s="7" t="s">
        <v>160</v>
      </c>
      <c r="I109" s="6" t="s">
        <v>49</v>
      </c>
      <c r="J109" s="6" t="s">
        <v>540</v>
      </c>
      <c r="K109" s="8" t="s">
        <v>541</v>
      </c>
      <c r="L109" s="9">
        <v>14070000</v>
      </c>
      <c r="M109" s="9">
        <v>44127899</v>
      </c>
      <c r="N109" s="9">
        <v>0</v>
      </c>
      <c r="O109" s="9">
        <v>4405138.66</v>
      </c>
      <c r="P109" s="10">
        <v>39722760.340000004</v>
      </c>
    </row>
    <row r="110" spans="1:16" ht="56.25" x14ac:dyDescent="0.25">
      <c r="A110" s="6" t="s">
        <v>542</v>
      </c>
      <c r="B110" s="6" t="s">
        <v>186</v>
      </c>
      <c r="C110" s="6" t="s">
        <v>187</v>
      </c>
      <c r="D110" s="6" t="s">
        <v>187</v>
      </c>
      <c r="E110" s="7" t="s">
        <v>543</v>
      </c>
      <c r="F110" s="7" t="s">
        <v>544</v>
      </c>
      <c r="G110" s="6" t="s">
        <v>545</v>
      </c>
      <c r="H110" s="7" t="s">
        <v>546</v>
      </c>
      <c r="I110" s="6" t="s">
        <v>49</v>
      </c>
      <c r="J110" s="6" t="s">
        <v>547</v>
      </c>
      <c r="K110" s="8" t="s">
        <v>548</v>
      </c>
      <c r="L110" s="9">
        <v>1070392755</v>
      </c>
      <c r="M110" s="9">
        <v>1320401189.0699999</v>
      </c>
      <c r="N110" s="9">
        <v>26870774.399999999</v>
      </c>
      <c r="O110" s="9">
        <v>291039705.50999999</v>
      </c>
      <c r="P110" s="10">
        <v>1029361483.5599999</v>
      </c>
    </row>
    <row r="111" spans="1:16" ht="67.5" x14ac:dyDescent="0.25">
      <c r="A111" s="6" t="s">
        <v>549</v>
      </c>
      <c r="B111" s="6" t="s">
        <v>186</v>
      </c>
      <c r="C111" s="6" t="s">
        <v>187</v>
      </c>
      <c r="D111" s="6" t="s">
        <v>187</v>
      </c>
      <c r="E111" s="7" t="s">
        <v>550</v>
      </c>
      <c r="F111" s="7" t="s">
        <v>551</v>
      </c>
      <c r="G111" s="6" t="s">
        <v>552</v>
      </c>
      <c r="H111" s="7" t="s">
        <v>148</v>
      </c>
      <c r="I111" s="6" t="s">
        <v>49</v>
      </c>
      <c r="J111" s="6" t="s">
        <v>553</v>
      </c>
      <c r="K111" s="8" t="s">
        <v>554</v>
      </c>
      <c r="L111" s="9">
        <v>19830000</v>
      </c>
      <c r="M111" s="9">
        <v>19830000</v>
      </c>
      <c r="N111" s="9">
        <v>0</v>
      </c>
      <c r="O111" s="9">
        <v>5949000</v>
      </c>
      <c r="P111" s="10">
        <v>13881000</v>
      </c>
    </row>
    <row r="112" spans="1:16" ht="90" x14ac:dyDescent="0.25">
      <c r="A112" s="6" t="s">
        <v>555</v>
      </c>
      <c r="B112" s="6" t="s">
        <v>186</v>
      </c>
      <c r="C112" s="6" t="s">
        <v>187</v>
      </c>
      <c r="D112" s="6" t="s">
        <v>187</v>
      </c>
      <c r="E112" s="7" t="s">
        <v>556</v>
      </c>
      <c r="F112" s="7" t="s">
        <v>557</v>
      </c>
      <c r="G112" s="6" t="s">
        <v>558</v>
      </c>
      <c r="H112" s="7" t="s">
        <v>174</v>
      </c>
      <c r="I112" s="6" t="s">
        <v>49</v>
      </c>
      <c r="J112" s="6" t="s">
        <v>559</v>
      </c>
      <c r="K112" s="8" t="s">
        <v>560</v>
      </c>
      <c r="L112" s="9">
        <v>41905000</v>
      </c>
      <c r="M112" s="9">
        <v>74264075</v>
      </c>
      <c r="N112" s="9">
        <v>0</v>
      </c>
      <c r="O112" s="9">
        <v>23257363.59</v>
      </c>
      <c r="P112" s="10">
        <v>51006711.409999996</v>
      </c>
    </row>
    <row r="113" spans="1:16" ht="90" x14ac:dyDescent="0.25">
      <c r="A113" s="6" t="s">
        <v>561</v>
      </c>
      <c r="B113" s="6" t="s">
        <v>186</v>
      </c>
      <c r="C113" s="6" t="s">
        <v>187</v>
      </c>
      <c r="D113" s="6" t="s">
        <v>187</v>
      </c>
      <c r="E113" s="7" t="s">
        <v>562</v>
      </c>
      <c r="F113" s="7" t="s">
        <v>563</v>
      </c>
      <c r="G113" s="6" t="s">
        <v>564</v>
      </c>
      <c r="H113" s="7" t="s">
        <v>174</v>
      </c>
      <c r="I113" s="6" t="s">
        <v>49</v>
      </c>
      <c r="J113" s="6" t="s">
        <v>565</v>
      </c>
      <c r="K113" s="8" t="s">
        <v>566</v>
      </c>
      <c r="L113" s="9">
        <v>5000000</v>
      </c>
      <c r="M113" s="9">
        <v>294766905</v>
      </c>
      <c r="N113" s="9">
        <v>0</v>
      </c>
      <c r="O113" s="9">
        <v>99399292.379999995</v>
      </c>
      <c r="P113" s="10">
        <v>195367612.62</v>
      </c>
    </row>
    <row r="114" spans="1:16" ht="123.75" x14ac:dyDescent="0.25">
      <c r="A114" s="6" t="s">
        <v>567</v>
      </c>
      <c r="B114" s="6" t="s">
        <v>186</v>
      </c>
      <c r="C114" s="6" t="s">
        <v>187</v>
      </c>
      <c r="D114" s="6" t="s">
        <v>187</v>
      </c>
      <c r="E114" s="7" t="s">
        <v>568</v>
      </c>
      <c r="F114" s="7" t="s">
        <v>569</v>
      </c>
      <c r="G114" s="6" t="s">
        <v>570</v>
      </c>
      <c r="H114" s="7" t="s">
        <v>174</v>
      </c>
      <c r="I114" s="6" t="s">
        <v>49</v>
      </c>
      <c r="J114" s="6" t="s">
        <v>571</v>
      </c>
      <c r="K114" s="8" t="s">
        <v>327</v>
      </c>
      <c r="L114" s="9">
        <v>1660000</v>
      </c>
      <c r="M114" s="9">
        <v>194258085</v>
      </c>
      <c r="N114" s="9">
        <v>0</v>
      </c>
      <c r="O114" s="9">
        <v>64903663.469999999</v>
      </c>
      <c r="P114" s="10">
        <v>129354421.53</v>
      </c>
    </row>
    <row r="115" spans="1:16" ht="67.5" x14ac:dyDescent="0.25">
      <c r="A115" s="6" t="s">
        <v>572</v>
      </c>
      <c r="B115" s="6" t="s">
        <v>186</v>
      </c>
      <c r="C115" s="6" t="s">
        <v>187</v>
      </c>
      <c r="D115" s="6" t="s">
        <v>187</v>
      </c>
      <c r="E115" s="7" t="s">
        <v>573</v>
      </c>
      <c r="F115" s="7" t="s">
        <v>574</v>
      </c>
      <c r="G115" s="6" t="s">
        <v>575</v>
      </c>
      <c r="H115" s="7" t="s">
        <v>148</v>
      </c>
      <c r="I115" s="6" t="s">
        <v>49</v>
      </c>
      <c r="J115" s="6" t="s">
        <v>576</v>
      </c>
      <c r="K115" s="8" t="s">
        <v>577</v>
      </c>
      <c r="L115" s="9">
        <v>17650000.350000001</v>
      </c>
      <c r="M115" s="9">
        <v>171474857.34999999</v>
      </c>
      <c r="N115" s="9">
        <v>0</v>
      </c>
      <c r="O115" s="9">
        <v>24045467.879999999</v>
      </c>
      <c r="P115" s="10">
        <v>147429389.47</v>
      </c>
    </row>
    <row r="116" spans="1:16" ht="67.5" x14ac:dyDescent="0.25">
      <c r="A116" s="6" t="s">
        <v>578</v>
      </c>
      <c r="B116" s="6" t="s">
        <v>186</v>
      </c>
      <c r="C116" s="6" t="s">
        <v>187</v>
      </c>
      <c r="D116" s="6" t="s">
        <v>187</v>
      </c>
      <c r="E116" s="7" t="s">
        <v>579</v>
      </c>
      <c r="F116" s="7" t="s">
        <v>580</v>
      </c>
      <c r="G116" s="6" t="s">
        <v>581</v>
      </c>
      <c r="H116" s="7" t="s">
        <v>180</v>
      </c>
      <c r="I116" s="6" t="s">
        <v>49</v>
      </c>
      <c r="J116" s="6" t="s">
        <v>582</v>
      </c>
      <c r="K116" s="8" t="s">
        <v>583</v>
      </c>
      <c r="L116" s="9">
        <v>123035660</v>
      </c>
      <c r="M116" s="9">
        <v>155034765.46000001</v>
      </c>
      <c r="N116" s="9">
        <v>762820.8</v>
      </c>
      <c r="O116" s="9">
        <v>46475241.530000001</v>
      </c>
      <c r="P116" s="10">
        <v>108559523.93000001</v>
      </c>
    </row>
    <row r="117" spans="1:16" ht="78.75" x14ac:dyDescent="0.25">
      <c r="A117" s="6" t="s">
        <v>584</v>
      </c>
      <c r="B117" s="6" t="s">
        <v>186</v>
      </c>
      <c r="C117" s="6" t="s">
        <v>187</v>
      </c>
      <c r="D117" s="6" t="s">
        <v>187</v>
      </c>
      <c r="E117" s="7" t="s">
        <v>585</v>
      </c>
      <c r="F117" s="7" t="s">
        <v>586</v>
      </c>
      <c r="G117" s="6" t="s">
        <v>587</v>
      </c>
      <c r="H117" s="7" t="s">
        <v>180</v>
      </c>
      <c r="I117" s="6" t="s">
        <v>49</v>
      </c>
      <c r="J117" s="6" t="s">
        <v>588</v>
      </c>
      <c r="K117" s="8" t="s">
        <v>589</v>
      </c>
      <c r="L117" s="9">
        <v>166456744</v>
      </c>
      <c r="M117" s="9">
        <v>256113090</v>
      </c>
      <c r="N117" s="9">
        <v>0</v>
      </c>
      <c r="O117" s="9">
        <v>87076774.280000001</v>
      </c>
      <c r="P117" s="10">
        <v>169036315.72</v>
      </c>
    </row>
    <row r="118" spans="1:16" x14ac:dyDescent="0.25">
      <c r="A118" s="11"/>
      <c r="B118" s="12" t="s">
        <v>182</v>
      </c>
      <c r="C118" s="13"/>
      <c r="D118" s="14" t="s">
        <v>590</v>
      </c>
      <c r="E118" s="15"/>
      <c r="F118" s="15"/>
      <c r="G118" s="16" t="s">
        <v>184</v>
      </c>
      <c r="H118" s="16" t="s">
        <v>184</v>
      </c>
      <c r="I118" s="16" t="s">
        <v>184</v>
      </c>
      <c r="J118" s="16" t="s">
        <v>184</v>
      </c>
      <c r="K118" s="17" t="s">
        <v>184</v>
      </c>
      <c r="L118" s="18">
        <v>7039704197.0500002</v>
      </c>
      <c r="M118" s="18">
        <v>10951410086.49</v>
      </c>
      <c r="N118" s="18">
        <v>227643755.19999999</v>
      </c>
      <c r="O118" s="18">
        <v>3304843983.0799999</v>
      </c>
      <c r="P118" s="18">
        <v>7646566103.4099998</v>
      </c>
    </row>
    <row r="119" spans="1:16" x14ac:dyDescent="0.25">
      <c r="A119" s="11"/>
      <c r="B119" s="12" t="s">
        <v>185</v>
      </c>
      <c r="C119" s="13"/>
      <c r="D119" s="14" t="s">
        <v>186</v>
      </c>
      <c r="E119" s="15"/>
      <c r="F119" s="15"/>
      <c r="G119" s="16" t="s">
        <v>184</v>
      </c>
      <c r="H119" s="16" t="s">
        <v>184</v>
      </c>
      <c r="I119" s="16" t="s">
        <v>184</v>
      </c>
      <c r="J119" s="16" t="s">
        <v>184</v>
      </c>
      <c r="K119" s="17" t="s">
        <v>184</v>
      </c>
      <c r="L119" s="18">
        <v>87500000</v>
      </c>
      <c r="M119" s="18">
        <v>87500000</v>
      </c>
      <c r="N119" s="18">
        <v>0</v>
      </c>
      <c r="O119" s="18">
        <v>1093750</v>
      </c>
      <c r="P119" s="18">
        <v>86406250</v>
      </c>
    </row>
    <row r="120" spans="1:16" x14ac:dyDescent="0.25">
      <c r="A120" s="19"/>
      <c r="B120" s="20"/>
      <c r="C120" s="21"/>
      <c r="D120" s="22"/>
      <c r="E120" s="23"/>
      <c r="F120" s="23"/>
      <c r="G120" s="24"/>
      <c r="H120" s="24"/>
      <c r="I120" s="24"/>
      <c r="J120" s="24"/>
      <c r="K120" s="25"/>
      <c r="L120" s="26"/>
      <c r="M120" s="26"/>
      <c r="N120" s="26"/>
      <c r="O120" s="26"/>
      <c r="P120" s="26"/>
    </row>
    <row r="121" spans="1:16" ht="67.5" x14ac:dyDescent="0.25">
      <c r="A121" s="6" t="s">
        <v>591</v>
      </c>
      <c r="B121" s="6" t="s">
        <v>592</v>
      </c>
      <c r="C121" s="6" t="s">
        <v>593</v>
      </c>
      <c r="D121" s="6" t="s">
        <v>594</v>
      </c>
      <c r="E121" s="7" t="s">
        <v>595</v>
      </c>
      <c r="F121" s="7" t="s">
        <v>596</v>
      </c>
      <c r="G121" s="6" t="s">
        <v>60</v>
      </c>
      <c r="H121" s="7" t="s">
        <v>61</v>
      </c>
      <c r="I121" s="6" t="s">
        <v>49</v>
      </c>
      <c r="J121" s="6" t="s">
        <v>62</v>
      </c>
      <c r="K121" s="8" t="s">
        <v>597</v>
      </c>
      <c r="L121" s="9">
        <v>72681326.760000005</v>
      </c>
      <c r="M121" s="9">
        <v>226106043.50999999</v>
      </c>
      <c r="N121" s="9">
        <v>0</v>
      </c>
      <c r="O121" s="9">
        <v>226106043.50999999</v>
      </c>
      <c r="P121" s="10">
        <v>0</v>
      </c>
    </row>
    <row r="122" spans="1:16" ht="67.5" x14ac:dyDescent="0.25">
      <c r="A122" s="6" t="s">
        <v>598</v>
      </c>
      <c r="B122" s="6" t="s">
        <v>592</v>
      </c>
      <c r="C122" s="6" t="s">
        <v>593</v>
      </c>
      <c r="D122" s="6" t="s">
        <v>594</v>
      </c>
      <c r="E122" s="7" t="s">
        <v>599</v>
      </c>
      <c r="F122" s="7" t="s">
        <v>600</v>
      </c>
      <c r="G122" s="6" t="s">
        <v>103</v>
      </c>
      <c r="H122" s="7" t="s">
        <v>98</v>
      </c>
      <c r="I122" s="6" t="s">
        <v>49</v>
      </c>
      <c r="J122" s="6" t="s">
        <v>601</v>
      </c>
      <c r="K122" s="8" t="s">
        <v>602</v>
      </c>
      <c r="L122" s="9">
        <v>229859905</v>
      </c>
      <c r="M122" s="9">
        <v>264723689.72</v>
      </c>
      <c r="N122" s="9">
        <v>27554335.800000001</v>
      </c>
      <c r="O122" s="9">
        <v>242392078.09999999</v>
      </c>
      <c r="P122" s="10">
        <v>22331611.620000001</v>
      </c>
    </row>
    <row r="123" spans="1:16" ht="56.25" x14ac:dyDescent="0.25">
      <c r="A123" s="6" t="s">
        <v>603</v>
      </c>
      <c r="B123" s="6" t="s">
        <v>592</v>
      </c>
      <c r="C123" s="6" t="s">
        <v>593</v>
      </c>
      <c r="D123" s="6" t="s">
        <v>594</v>
      </c>
      <c r="E123" s="7" t="s">
        <v>604</v>
      </c>
      <c r="F123" s="7" t="s">
        <v>605</v>
      </c>
      <c r="G123" s="6" t="s">
        <v>383</v>
      </c>
      <c r="H123" s="7" t="s">
        <v>365</v>
      </c>
      <c r="I123" s="6" t="s">
        <v>49</v>
      </c>
      <c r="J123" s="6" t="s">
        <v>384</v>
      </c>
      <c r="K123" s="8" t="s">
        <v>606</v>
      </c>
      <c r="L123" s="9">
        <v>115445000</v>
      </c>
      <c r="M123" s="9">
        <v>115925000</v>
      </c>
      <c r="N123" s="9">
        <v>0</v>
      </c>
      <c r="O123" s="9">
        <v>25109658.289999999</v>
      </c>
      <c r="P123" s="10">
        <v>90815341.709999993</v>
      </c>
    </row>
    <row r="124" spans="1:16" x14ac:dyDescent="0.25">
      <c r="A124" s="11"/>
      <c r="B124" s="12" t="s">
        <v>182</v>
      </c>
      <c r="C124" s="13"/>
      <c r="D124" s="14" t="s">
        <v>607</v>
      </c>
      <c r="E124" s="15"/>
      <c r="F124" s="15"/>
      <c r="G124" s="16" t="s">
        <v>184</v>
      </c>
      <c r="H124" s="16" t="s">
        <v>184</v>
      </c>
      <c r="I124" s="16" t="s">
        <v>184</v>
      </c>
      <c r="J124" s="16" t="s">
        <v>184</v>
      </c>
      <c r="K124" s="17" t="s">
        <v>184</v>
      </c>
      <c r="L124" s="18">
        <v>417986231.75999999</v>
      </c>
      <c r="M124" s="18">
        <v>606754733.23000002</v>
      </c>
      <c r="N124" s="18">
        <v>27554335.800000001</v>
      </c>
      <c r="O124" s="18">
        <v>493607779.89999998</v>
      </c>
      <c r="P124" s="18">
        <v>113146953.33</v>
      </c>
    </row>
    <row r="125" spans="1:16" ht="67.5" x14ac:dyDescent="0.25">
      <c r="A125" s="6" t="s">
        <v>608</v>
      </c>
      <c r="B125" s="6" t="s">
        <v>592</v>
      </c>
      <c r="C125" s="6" t="s">
        <v>593</v>
      </c>
      <c r="D125" s="6" t="s">
        <v>609</v>
      </c>
      <c r="E125" s="7" t="s">
        <v>610</v>
      </c>
      <c r="F125" s="7" t="s">
        <v>611</v>
      </c>
      <c r="G125" s="6" t="s">
        <v>47</v>
      </c>
      <c r="H125" s="7" t="s">
        <v>48</v>
      </c>
      <c r="I125" s="6" t="s">
        <v>49</v>
      </c>
      <c r="J125" s="6" t="s">
        <v>612</v>
      </c>
      <c r="K125" s="8" t="s">
        <v>613</v>
      </c>
      <c r="L125" s="9">
        <v>47338970</v>
      </c>
      <c r="M125" s="9">
        <v>120278285</v>
      </c>
      <c r="N125" s="9">
        <v>0</v>
      </c>
      <c r="O125" s="9">
        <v>120278285</v>
      </c>
      <c r="P125" s="10">
        <v>0</v>
      </c>
    </row>
    <row r="126" spans="1:16" ht="45" x14ac:dyDescent="0.25">
      <c r="A126" s="6" t="s">
        <v>614</v>
      </c>
      <c r="B126" s="6" t="s">
        <v>592</v>
      </c>
      <c r="C126" s="6" t="s">
        <v>593</v>
      </c>
      <c r="D126" s="6" t="s">
        <v>609</v>
      </c>
      <c r="E126" s="7" t="s">
        <v>615</v>
      </c>
      <c r="F126" s="7" t="s">
        <v>616</v>
      </c>
      <c r="G126" s="6" t="s">
        <v>54</v>
      </c>
      <c r="H126" s="7" t="s">
        <v>55</v>
      </c>
      <c r="I126" s="6" t="s">
        <v>49</v>
      </c>
      <c r="J126" s="6" t="s">
        <v>617</v>
      </c>
      <c r="K126" s="8" t="s">
        <v>618</v>
      </c>
      <c r="L126" s="9">
        <v>124295000</v>
      </c>
      <c r="M126" s="9">
        <v>133353000</v>
      </c>
      <c r="N126" s="9">
        <v>0</v>
      </c>
      <c r="O126" s="9">
        <v>13335300</v>
      </c>
      <c r="P126" s="10">
        <v>120017700</v>
      </c>
    </row>
    <row r="127" spans="1:16" ht="67.5" x14ac:dyDescent="0.25">
      <c r="A127" s="6" t="s">
        <v>619</v>
      </c>
      <c r="B127" s="6" t="s">
        <v>592</v>
      </c>
      <c r="C127" s="6" t="s">
        <v>593</v>
      </c>
      <c r="D127" s="6" t="s">
        <v>609</v>
      </c>
      <c r="E127" s="7" t="s">
        <v>620</v>
      </c>
      <c r="F127" s="7" t="s">
        <v>621</v>
      </c>
      <c r="G127" s="6" t="s">
        <v>74</v>
      </c>
      <c r="H127" s="7" t="s">
        <v>75</v>
      </c>
      <c r="I127" s="6" t="s">
        <v>49</v>
      </c>
      <c r="J127" s="6" t="s">
        <v>76</v>
      </c>
      <c r="K127" s="8" t="s">
        <v>622</v>
      </c>
      <c r="L127" s="9">
        <v>50701325</v>
      </c>
      <c r="M127" s="9">
        <v>119259569.79000001</v>
      </c>
      <c r="N127" s="9">
        <v>0</v>
      </c>
      <c r="O127" s="9">
        <v>119259569.79000001</v>
      </c>
      <c r="P127" s="10">
        <v>0</v>
      </c>
    </row>
    <row r="128" spans="1:16" ht="56.25" x14ac:dyDescent="0.25">
      <c r="A128" s="6" t="s">
        <v>623</v>
      </c>
      <c r="B128" s="6" t="s">
        <v>592</v>
      </c>
      <c r="C128" s="6" t="s">
        <v>593</v>
      </c>
      <c r="D128" s="6" t="s">
        <v>609</v>
      </c>
      <c r="E128" s="7" t="s">
        <v>624</v>
      </c>
      <c r="F128" s="7" t="s">
        <v>625</v>
      </c>
      <c r="G128" s="6" t="s">
        <v>80</v>
      </c>
      <c r="H128" s="7" t="s">
        <v>81</v>
      </c>
      <c r="I128" s="6" t="s">
        <v>49</v>
      </c>
      <c r="J128" s="6" t="s">
        <v>547</v>
      </c>
      <c r="K128" s="8" t="s">
        <v>626</v>
      </c>
      <c r="L128" s="9">
        <v>78283000</v>
      </c>
      <c r="M128" s="9">
        <v>83083000</v>
      </c>
      <c r="N128" s="9">
        <v>0</v>
      </c>
      <c r="O128" s="9">
        <v>8228300.0199999996</v>
      </c>
      <c r="P128" s="10">
        <v>74854699.980000004</v>
      </c>
    </row>
    <row r="129" spans="1:16" ht="45" x14ac:dyDescent="0.25">
      <c r="A129" s="6" t="s">
        <v>627</v>
      </c>
      <c r="B129" s="6" t="s">
        <v>592</v>
      </c>
      <c r="C129" s="6" t="s">
        <v>593</v>
      </c>
      <c r="D129" s="6" t="s">
        <v>609</v>
      </c>
      <c r="E129" s="7" t="s">
        <v>628</v>
      </c>
      <c r="F129" s="7" t="s">
        <v>629</v>
      </c>
      <c r="G129" s="6" t="s">
        <v>103</v>
      </c>
      <c r="H129" s="7" t="s">
        <v>98</v>
      </c>
      <c r="I129" s="6" t="s">
        <v>49</v>
      </c>
      <c r="J129" s="6" t="s">
        <v>630</v>
      </c>
      <c r="K129" s="8" t="s">
        <v>631</v>
      </c>
      <c r="L129" s="9">
        <v>101214181.45</v>
      </c>
      <c r="M129" s="9">
        <v>105895480.47</v>
      </c>
      <c r="N129" s="9">
        <v>4656971.4000000004</v>
      </c>
      <c r="O129" s="9">
        <v>77656685.480000004</v>
      </c>
      <c r="P129" s="10">
        <v>28238794.989999998</v>
      </c>
    </row>
    <row r="130" spans="1:16" ht="67.5" x14ac:dyDescent="0.25">
      <c r="A130" s="6" t="s">
        <v>632</v>
      </c>
      <c r="B130" s="6" t="s">
        <v>592</v>
      </c>
      <c r="C130" s="6" t="s">
        <v>593</v>
      </c>
      <c r="D130" s="6" t="s">
        <v>609</v>
      </c>
      <c r="E130" s="7" t="s">
        <v>633</v>
      </c>
      <c r="F130" s="7" t="s">
        <v>634</v>
      </c>
      <c r="G130" s="6" t="s">
        <v>108</v>
      </c>
      <c r="H130" s="7" t="s">
        <v>109</v>
      </c>
      <c r="I130" s="6" t="s">
        <v>49</v>
      </c>
      <c r="J130" s="6" t="s">
        <v>635</v>
      </c>
      <c r="K130" s="8" t="s">
        <v>636</v>
      </c>
      <c r="L130" s="9">
        <v>99696683</v>
      </c>
      <c r="M130" s="9">
        <v>141680367.71000001</v>
      </c>
      <c r="N130" s="9">
        <v>34810919.399999999</v>
      </c>
      <c r="O130" s="9">
        <v>141680367.71000001</v>
      </c>
      <c r="P130" s="10">
        <v>0</v>
      </c>
    </row>
    <row r="131" spans="1:16" ht="67.5" x14ac:dyDescent="0.25">
      <c r="A131" s="6" t="s">
        <v>637</v>
      </c>
      <c r="B131" s="6" t="s">
        <v>592</v>
      </c>
      <c r="C131" s="6" t="s">
        <v>593</v>
      </c>
      <c r="D131" s="6" t="s">
        <v>609</v>
      </c>
      <c r="E131" s="7" t="s">
        <v>638</v>
      </c>
      <c r="F131" s="7" t="s">
        <v>639</v>
      </c>
      <c r="G131" s="6" t="s">
        <v>115</v>
      </c>
      <c r="H131" s="7" t="s">
        <v>116</v>
      </c>
      <c r="I131" s="6" t="s">
        <v>49</v>
      </c>
      <c r="J131" s="6" t="s">
        <v>640</v>
      </c>
      <c r="K131" s="8" t="s">
        <v>641</v>
      </c>
      <c r="L131" s="9">
        <v>116495000</v>
      </c>
      <c r="M131" s="9">
        <v>126810670</v>
      </c>
      <c r="N131" s="9">
        <v>0</v>
      </c>
      <c r="O131" s="9">
        <v>29274156.379999999</v>
      </c>
      <c r="P131" s="10">
        <v>97536513.620000005</v>
      </c>
    </row>
    <row r="132" spans="1:16" ht="67.5" x14ac:dyDescent="0.25">
      <c r="A132" s="6" t="s">
        <v>642</v>
      </c>
      <c r="B132" s="6" t="s">
        <v>592</v>
      </c>
      <c r="C132" s="6" t="s">
        <v>593</v>
      </c>
      <c r="D132" s="6" t="s">
        <v>609</v>
      </c>
      <c r="E132" s="7" t="s">
        <v>643</v>
      </c>
      <c r="F132" s="7" t="s">
        <v>644</v>
      </c>
      <c r="G132" s="6" t="s">
        <v>115</v>
      </c>
      <c r="H132" s="7" t="s">
        <v>116</v>
      </c>
      <c r="I132" s="6" t="s">
        <v>49</v>
      </c>
      <c r="J132" s="6" t="s">
        <v>547</v>
      </c>
      <c r="K132" s="8" t="s">
        <v>645</v>
      </c>
      <c r="L132" s="9">
        <v>124295000</v>
      </c>
      <c r="M132" s="9">
        <v>133124000</v>
      </c>
      <c r="N132" s="9">
        <v>0</v>
      </c>
      <c r="O132" s="9">
        <v>10600333.33</v>
      </c>
      <c r="P132" s="10">
        <v>122523666.67</v>
      </c>
    </row>
    <row r="133" spans="1:16" ht="67.5" x14ac:dyDescent="0.25">
      <c r="A133" s="6" t="s">
        <v>646</v>
      </c>
      <c r="B133" s="6" t="s">
        <v>592</v>
      </c>
      <c r="C133" s="6" t="s">
        <v>593</v>
      </c>
      <c r="D133" s="6" t="s">
        <v>609</v>
      </c>
      <c r="E133" s="7" t="s">
        <v>647</v>
      </c>
      <c r="F133" s="7" t="s">
        <v>648</v>
      </c>
      <c r="G133" s="6" t="s">
        <v>141</v>
      </c>
      <c r="H133" s="7" t="s">
        <v>142</v>
      </c>
      <c r="I133" s="6" t="s">
        <v>49</v>
      </c>
      <c r="J133" s="6" t="s">
        <v>56</v>
      </c>
      <c r="K133" s="8" t="s">
        <v>649</v>
      </c>
      <c r="L133" s="9">
        <v>78886150</v>
      </c>
      <c r="M133" s="9">
        <v>112931350.75</v>
      </c>
      <c r="N133" s="9">
        <v>0</v>
      </c>
      <c r="O133" s="9">
        <v>112931350.75</v>
      </c>
      <c r="P133" s="10">
        <v>0</v>
      </c>
    </row>
    <row r="134" spans="1:16" ht="67.5" x14ac:dyDescent="0.25">
      <c r="A134" s="6" t="s">
        <v>650</v>
      </c>
      <c r="B134" s="6" t="s">
        <v>592</v>
      </c>
      <c r="C134" s="6" t="s">
        <v>593</v>
      </c>
      <c r="D134" s="6" t="s">
        <v>609</v>
      </c>
      <c r="E134" s="7" t="s">
        <v>651</v>
      </c>
      <c r="F134" s="7" t="s">
        <v>652</v>
      </c>
      <c r="G134" s="6" t="s">
        <v>153</v>
      </c>
      <c r="H134" s="7" t="s">
        <v>154</v>
      </c>
      <c r="I134" s="6" t="s">
        <v>49</v>
      </c>
      <c r="J134" s="6" t="s">
        <v>653</v>
      </c>
      <c r="K134" s="8" t="s">
        <v>654</v>
      </c>
      <c r="L134" s="9">
        <v>86812826</v>
      </c>
      <c r="M134" s="9">
        <v>101084415.12</v>
      </c>
      <c r="N134" s="9">
        <v>10521589.199999999</v>
      </c>
      <c r="O134" s="9">
        <v>92660713.769999996</v>
      </c>
      <c r="P134" s="10">
        <v>8423701.3499999996</v>
      </c>
    </row>
    <row r="135" spans="1:16" ht="90" x14ac:dyDescent="0.25">
      <c r="A135" s="6" t="s">
        <v>655</v>
      </c>
      <c r="B135" s="6" t="s">
        <v>592</v>
      </c>
      <c r="C135" s="6" t="s">
        <v>593</v>
      </c>
      <c r="D135" s="6" t="s">
        <v>609</v>
      </c>
      <c r="E135" s="7" t="s">
        <v>656</v>
      </c>
      <c r="F135" s="7" t="s">
        <v>657</v>
      </c>
      <c r="G135" s="6" t="s">
        <v>159</v>
      </c>
      <c r="H135" s="7" t="s">
        <v>160</v>
      </c>
      <c r="I135" s="6" t="s">
        <v>49</v>
      </c>
      <c r="J135" s="6" t="s">
        <v>475</v>
      </c>
      <c r="K135" s="8" t="s">
        <v>658</v>
      </c>
      <c r="L135" s="9">
        <v>114363000</v>
      </c>
      <c r="M135" s="9">
        <v>122506000</v>
      </c>
      <c r="N135" s="9">
        <v>0</v>
      </c>
      <c r="O135" s="9">
        <v>20055466.68</v>
      </c>
      <c r="P135" s="10">
        <v>102450533.31999999</v>
      </c>
    </row>
    <row r="136" spans="1:16" ht="67.5" x14ac:dyDescent="0.25">
      <c r="A136" s="6" t="s">
        <v>659</v>
      </c>
      <c r="B136" s="6" t="s">
        <v>592</v>
      </c>
      <c r="C136" s="6" t="s">
        <v>593</v>
      </c>
      <c r="D136" s="6" t="s">
        <v>609</v>
      </c>
      <c r="E136" s="7" t="s">
        <v>660</v>
      </c>
      <c r="F136" s="7" t="s">
        <v>661</v>
      </c>
      <c r="G136" s="6" t="s">
        <v>166</v>
      </c>
      <c r="H136" s="7" t="s">
        <v>167</v>
      </c>
      <c r="I136" s="6" t="s">
        <v>49</v>
      </c>
      <c r="J136" s="6" t="s">
        <v>62</v>
      </c>
      <c r="K136" s="8" t="s">
        <v>662</v>
      </c>
      <c r="L136" s="9">
        <v>47586828</v>
      </c>
      <c r="M136" s="9">
        <v>120531922.70999999</v>
      </c>
      <c r="N136" s="9">
        <v>0</v>
      </c>
      <c r="O136" s="9">
        <v>120531922.70999999</v>
      </c>
      <c r="P136" s="10">
        <v>0</v>
      </c>
    </row>
    <row r="137" spans="1:16" ht="67.5" x14ac:dyDescent="0.25">
      <c r="A137" s="6" t="s">
        <v>663</v>
      </c>
      <c r="B137" s="6" t="s">
        <v>592</v>
      </c>
      <c r="C137" s="6" t="s">
        <v>593</v>
      </c>
      <c r="D137" s="6" t="s">
        <v>609</v>
      </c>
      <c r="E137" s="7" t="s">
        <v>664</v>
      </c>
      <c r="F137" s="7" t="s">
        <v>665</v>
      </c>
      <c r="G137" s="6" t="s">
        <v>147</v>
      </c>
      <c r="H137" s="7" t="s">
        <v>148</v>
      </c>
      <c r="I137" s="6" t="s">
        <v>49</v>
      </c>
      <c r="J137" s="6" t="s">
        <v>62</v>
      </c>
      <c r="K137" s="8" t="s">
        <v>666</v>
      </c>
      <c r="L137" s="9">
        <v>100777630</v>
      </c>
      <c r="M137" s="9">
        <v>106816175</v>
      </c>
      <c r="N137" s="9">
        <v>0</v>
      </c>
      <c r="O137" s="9">
        <v>55188356.979999997</v>
      </c>
      <c r="P137" s="10">
        <v>51627818.020000003</v>
      </c>
    </row>
    <row r="138" spans="1:16" ht="56.25" x14ac:dyDescent="0.25">
      <c r="A138" s="6" t="s">
        <v>667</v>
      </c>
      <c r="B138" s="6" t="s">
        <v>592</v>
      </c>
      <c r="C138" s="6" t="s">
        <v>593</v>
      </c>
      <c r="D138" s="6" t="s">
        <v>609</v>
      </c>
      <c r="E138" s="7" t="s">
        <v>668</v>
      </c>
      <c r="F138" s="7" t="s">
        <v>669</v>
      </c>
      <c r="G138" s="6" t="s">
        <v>545</v>
      </c>
      <c r="H138" s="7" t="s">
        <v>546</v>
      </c>
      <c r="I138" s="6" t="s">
        <v>49</v>
      </c>
      <c r="J138" s="6" t="s">
        <v>547</v>
      </c>
      <c r="K138" s="8" t="s">
        <v>670</v>
      </c>
      <c r="L138" s="9">
        <v>108277000</v>
      </c>
      <c r="M138" s="9">
        <v>114634400</v>
      </c>
      <c r="N138" s="9">
        <v>0</v>
      </c>
      <c r="O138" s="9">
        <v>55114790.07</v>
      </c>
      <c r="P138" s="10">
        <v>59519609.93</v>
      </c>
    </row>
    <row r="139" spans="1:16" ht="67.5" x14ac:dyDescent="0.25">
      <c r="A139" s="6" t="s">
        <v>671</v>
      </c>
      <c r="B139" s="6" t="s">
        <v>592</v>
      </c>
      <c r="C139" s="6" t="s">
        <v>593</v>
      </c>
      <c r="D139" s="6" t="s">
        <v>609</v>
      </c>
      <c r="E139" s="7" t="s">
        <v>672</v>
      </c>
      <c r="F139" s="7" t="s">
        <v>673</v>
      </c>
      <c r="G139" s="6" t="s">
        <v>179</v>
      </c>
      <c r="H139" s="7" t="s">
        <v>180</v>
      </c>
      <c r="I139" s="6" t="s">
        <v>49</v>
      </c>
      <c r="J139" s="6" t="s">
        <v>56</v>
      </c>
      <c r="K139" s="8" t="s">
        <v>674</v>
      </c>
      <c r="L139" s="9">
        <v>97183305</v>
      </c>
      <c r="M139" s="9">
        <v>117187177.73999999</v>
      </c>
      <c r="N139" s="9">
        <v>11677244.4</v>
      </c>
      <c r="O139" s="9">
        <v>107458032.54000001</v>
      </c>
      <c r="P139" s="10">
        <v>9729145.1999999993</v>
      </c>
    </row>
    <row r="140" spans="1:16" x14ac:dyDescent="0.25">
      <c r="A140" s="11"/>
      <c r="B140" s="12" t="s">
        <v>182</v>
      </c>
      <c r="C140" s="13"/>
      <c r="D140" s="14" t="s">
        <v>675</v>
      </c>
      <c r="E140" s="15"/>
      <c r="F140" s="15"/>
      <c r="G140" s="16" t="s">
        <v>184</v>
      </c>
      <c r="H140" s="16" t="s">
        <v>184</v>
      </c>
      <c r="I140" s="16" t="s">
        <v>184</v>
      </c>
      <c r="J140" s="16" t="s">
        <v>184</v>
      </c>
      <c r="K140" s="17" t="s">
        <v>184</v>
      </c>
      <c r="L140" s="18">
        <v>1376205898.45</v>
      </c>
      <c r="M140" s="18">
        <v>1759175814.29</v>
      </c>
      <c r="N140" s="18">
        <v>61666724.399999999</v>
      </c>
      <c r="O140" s="18">
        <v>1084253631.21</v>
      </c>
      <c r="P140" s="18">
        <v>674922183.08000004</v>
      </c>
    </row>
    <row r="141" spans="1:16" ht="45" x14ac:dyDescent="0.25">
      <c r="A141" s="6" t="s">
        <v>676</v>
      </c>
      <c r="B141" s="6" t="s">
        <v>592</v>
      </c>
      <c r="C141" s="6" t="s">
        <v>593</v>
      </c>
      <c r="D141" s="6" t="s">
        <v>677</v>
      </c>
      <c r="E141" s="7" t="s">
        <v>678</v>
      </c>
      <c r="F141" s="7" t="s">
        <v>679</v>
      </c>
      <c r="G141" s="6" t="s">
        <v>47</v>
      </c>
      <c r="H141" s="7" t="s">
        <v>48</v>
      </c>
      <c r="I141" s="6" t="s">
        <v>49</v>
      </c>
      <c r="J141" s="6" t="s">
        <v>612</v>
      </c>
      <c r="K141" s="8" t="s">
        <v>680</v>
      </c>
      <c r="L141" s="9">
        <v>52552335.740000002</v>
      </c>
      <c r="M141" s="9">
        <v>61855115.25</v>
      </c>
      <c r="N141" s="9">
        <v>5803779.5999999996</v>
      </c>
      <c r="O141" s="9">
        <v>52512493.079999998</v>
      </c>
      <c r="P141" s="10">
        <v>9342622.1699999999</v>
      </c>
    </row>
    <row r="142" spans="1:16" ht="45" x14ac:dyDescent="0.25">
      <c r="A142" s="6" t="s">
        <v>681</v>
      </c>
      <c r="B142" s="6" t="s">
        <v>592</v>
      </c>
      <c r="C142" s="6" t="s">
        <v>593</v>
      </c>
      <c r="D142" s="6" t="s">
        <v>677</v>
      </c>
      <c r="E142" s="7" t="s">
        <v>682</v>
      </c>
      <c r="F142" s="7" t="s">
        <v>683</v>
      </c>
      <c r="G142" s="6" t="s">
        <v>47</v>
      </c>
      <c r="H142" s="7" t="s">
        <v>48</v>
      </c>
      <c r="I142" s="6" t="s">
        <v>49</v>
      </c>
      <c r="J142" s="6" t="s">
        <v>194</v>
      </c>
      <c r="K142" s="8" t="s">
        <v>684</v>
      </c>
      <c r="L142" s="9">
        <v>64696586</v>
      </c>
      <c r="M142" s="9">
        <v>68880431</v>
      </c>
      <c r="N142" s="9">
        <v>0</v>
      </c>
      <c r="O142" s="9">
        <v>33292208.219999999</v>
      </c>
      <c r="P142" s="10">
        <v>35588222.780000001</v>
      </c>
    </row>
    <row r="143" spans="1:16" ht="45" x14ac:dyDescent="0.25">
      <c r="A143" s="6" t="s">
        <v>685</v>
      </c>
      <c r="B143" s="6" t="s">
        <v>592</v>
      </c>
      <c r="C143" s="6" t="s">
        <v>593</v>
      </c>
      <c r="D143" s="6" t="s">
        <v>677</v>
      </c>
      <c r="E143" s="7" t="s">
        <v>686</v>
      </c>
      <c r="F143" s="7" t="s">
        <v>687</v>
      </c>
      <c r="G143" s="6" t="s">
        <v>60</v>
      </c>
      <c r="H143" s="7" t="s">
        <v>61</v>
      </c>
      <c r="I143" s="6" t="s">
        <v>49</v>
      </c>
      <c r="J143" s="6" t="s">
        <v>62</v>
      </c>
      <c r="K143" s="8" t="s">
        <v>688</v>
      </c>
      <c r="L143" s="9">
        <v>64696586</v>
      </c>
      <c r="M143" s="9">
        <v>68176786</v>
      </c>
      <c r="N143" s="9">
        <v>0</v>
      </c>
      <c r="O143" s="9">
        <v>32952113.140000001</v>
      </c>
      <c r="P143" s="10">
        <v>35224672.859999999</v>
      </c>
    </row>
    <row r="144" spans="1:16" ht="45" x14ac:dyDescent="0.25">
      <c r="A144" s="6" t="s">
        <v>689</v>
      </c>
      <c r="B144" s="6" t="s">
        <v>592</v>
      </c>
      <c r="C144" s="6" t="s">
        <v>593</v>
      </c>
      <c r="D144" s="6" t="s">
        <v>677</v>
      </c>
      <c r="E144" s="7" t="s">
        <v>690</v>
      </c>
      <c r="F144" s="7" t="s">
        <v>691</v>
      </c>
      <c r="G144" s="6" t="s">
        <v>60</v>
      </c>
      <c r="H144" s="7" t="s">
        <v>61</v>
      </c>
      <c r="I144" s="6" t="s">
        <v>49</v>
      </c>
      <c r="J144" s="6" t="s">
        <v>62</v>
      </c>
      <c r="K144" s="8" t="s">
        <v>692</v>
      </c>
      <c r="L144" s="9">
        <v>52965417</v>
      </c>
      <c r="M144" s="9">
        <v>61338257.740000002</v>
      </c>
      <c r="N144" s="9">
        <v>5672841</v>
      </c>
      <c r="O144" s="9">
        <v>52089376.030000001</v>
      </c>
      <c r="P144" s="10">
        <v>9248881.7100000009</v>
      </c>
    </row>
    <row r="145" spans="1:16" ht="56.25" x14ac:dyDescent="0.25">
      <c r="A145" s="6" t="s">
        <v>693</v>
      </c>
      <c r="B145" s="6" t="s">
        <v>592</v>
      </c>
      <c r="C145" s="6" t="s">
        <v>593</v>
      </c>
      <c r="D145" s="6" t="s">
        <v>677</v>
      </c>
      <c r="E145" s="7" t="s">
        <v>694</v>
      </c>
      <c r="F145" s="7" t="s">
        <v>695</v>
      </c>
      <c r="G145" s="6" t="s">
        <v>74</v>
      </c>
      <c r="H145" s="7" t="s">
        <v>75</v>
      </c>
      <c r="I145" s="6" t="s">
        <v>49</v>
      </c>
      <c r="J145" s="6" t="s">
        <v>76</v>
      </c>
      <c r="K145" s="8" t="s">
        <v>696</v>
      </c>
      <c r="L145" s="9">
        <v>52533905.740000002</v>
      </c>
      <c r="M145" s="9">
        <v>60925712.490000002</v>
      </c>
      <c r="N145" s="9">
        <v>5711622.5999999996</v>
      </c>
      <c r="O145" s="9">
        <v>51731867.979999997</v>
      </c>
      <c r="P145" s="10">
        <v>9193844.5099999998</v>
      </c>
    </row>
    <row r="146" spans="1:16" ht="101.25" x14ac:dyDescent="0.25">
      <c r="A146" s="6" t="s">
        <v>697</v>
      </c>
      <c r="B146" s="6" t="s">
        <v>592</v>
      </c>
      <c r="C146" s="6" t="s">
        <v>593</v>
      </c>
      <c r="D146" s="6" t="s">
        <v>677</v>
      </c>
      <c r="E146" s="7" t="s">
        <v>698</v>
      </c>
      <c r="F146" s="7" t="s">
        <v>699</v>
      </c>
      <c r="G146" s="6" t="s">
        <v>80</v>
      </c>
      <c r="H146" s="7" t="s">
        <v>81</v>
      </c>
      <c r="I146" s="6" t="s">
        <v>49</v>
      </c>
      <c r="J146" s="6" t="s">
        <v>547</v>
      </c>
      <c r="K146" s="8" t="s">
        <v>700</v>
      </c>
      <c r="L146" s="9">
        <v>50575258</v>
      </c>
      <c r="M146" s="9">
        <v>60751827.369999997</v>
      </c>
      <c r="N146" s="9">
        <v>5630206.2000000002</v>
      </c>
      <c r="O146" s="9">
        <v>52522964.890000001</v>
      </c>
      <c r="P146" s="10">
        <v>8228862.4800000004</v>
      </c>
    </row>
    <row r="147" spans="1:16" ht="56.25" x14ac:dyDescent="0.25">
      <c r="A147" s="6" t="s">
        <v>701</v>
      </c>
      <c r="B147" s="6" t="s">
        <v>592</v>
      </c>
      <c r="C147" s="6" t="s">
        <v>593</v>
      </c>
      <c r="D147" s="6" t="s">
        <v>677</v>
      </c>
      <c r="E147" s="7" t="s">
        <v>702</v>
      </c>
      <c r="F147" s="7" t="s">
        <v>703</v>
      </c>
      <c r="G147" s="6" t="s">
        <v>86</v>
      </c>
      <c r="H147" s="7" t="s">
        <v>87</v>
      </c>
      <c r="I147" s="6" t="s">
        <v>49</v>
      </c>
      <c r="J147" s="6" t="s">
        <v>704</v>
      </c>
      <c r="K147" s="8" t="s">
        <v>577</v>
      </c>
      <c r="L147" s="9">
        <v>64696586</v>
      </c>
      <c r="M147" s="9">
        <v>68444088</v>
      </c>
      <c r="N147" s="9">
        <v>0</v>
      </c>
      <c r="O147" s="9">
        <v>33081309.390000001</v>
      </c>
      <c r="P147" s="10">
        <v>35362778.609999999</v>
      </c>
    </row>
    <row r="148" spans="1:16" ht="101.25" x14ac:dyDescent="0.25">
      <c r="A148" s="6" t="s">
        <v>705</v>
      </c>
      <c r="B148" s="6" t="s">
        <v>592</v>
      </c>
      <c r="C148" s="6" t="s">
        <v>593</v>
      </c>
      <c r="D148" s="6" t="s">
        <v>677</v>
      </c>
      <c r="E148" s="7" t="s">
        <v>706</v>
      </c>
      <c r="F148" s="7" t="s">
        <v>707</v>
      </c>
      <c r="G148" s="6" t="s">
        <v>103</v>
      </c>
      <c r="H148" s="7" t="s">
        <v>98</v>
      </c>
      <c r="I148" s="6" t="s">
        <v>49</v>
      </c>
      <c r="J148" s="6" t="s">
        <v>708</v>
      </c>
      <c r="K148" s="8" t="s">
        <v>709</v>
      </c>
      <c r="L148" s="9">
        <v>50575258</v>
      </c>
      <c r="M148" s="9">
        <v>57973476.479999997</v>
      </c>
      <c r="N148" s="9">
        <v>5439570.5999999996</v>
      </c>
      <c r="O148" s="9">
        <v>50243679.710000001</v>
      </c>
      <c r="P148" s="10">
        <v>7729796.7699999996</v>
      </c>
    </row>
    <row r="149" spans="1:16" ht="101.25" x14ac:dyDescent="0.25">
      <c r="A149" s="6" t="s">
        <v>710</v>
      </c>
      <c r="B149" s="6" t="s">
        <v>592</v>
      </c>
      <c r="C149" s="6" t="s">
        <v>593</v>
      </c>
      <c r="D149" s="6" t="s">
        <v>677</v>
      </c>
      <c r="E149" s="7" t="s">
        <v>711</v>
      </c>
      <c r="F149" s="7" t="s">
        <v>712</v>
      </c>
      <c r="G149" s="6" t="s">
        <v>103</v>
      </c>
      <c r="H149" s="7" t="s">
        <v>98</v>
      </c>
      <c r="I149" s="6" t="s">
        <v>49</v>
      </c>
      <c r="J149" s="6" t="s">
        <v>601</v>
      </c>
      <c r="K149" s="8" t="s">
        <v>709</v>
      </c>
      <c r="L149" s="9">
        <v>50575258</v>
      </c>
      <c r="M149" s="9">
        <v>57973476.479999997</v>
      </c>
      <c r="N149" s="9">
        <v>5439570.5999999996</v>
      </c>
      <c r="O149" s="9">
        <v>50243679.710000001</v>
      </c>
      <c r="P149" s="10">
        <v>7729796.7699999996</v>
      </c>
    </row>
    <row r="150" spans="1:16" ht="101.25" x14ac:dyDescent="0.25">
      <c r="A150" s="6" t="s">
        <v>713</v>
      </c>
      <c r="B150" s="6" t="s">
        <v>592</v>
      </c>
      <c r="C150" s="6" t="s">
        <v>593</v>
      </c>
      <c r="D150" s="6" t="s">
        <v>677</v>
      </c>
      <c r="E150" s="7" t="s">
        <v>714</v>
      </c>
      <c r="F150" s="7" t="s">
        <v>715</v>
      </c>
      <c r="G150" s="6" t="s">
        <v>97</v>
      </c>
      <c r="H150" s="7" t="s">
        <v>98</v>
      </c>
      <c r="I150" s="6" t="s">
        <v>49</v>
      </c>
      <c r="J150" s="6" t="s">
        <v>716</v>
      </c>
      <c r="K150" s="8" t="s">
        <v>709</v>
      </c>
      <c r="L150" s="9">
        <v>50575258</v>
      </c>
      <c r="M150" s="9">
        <v>57973476.479999997</v>
      </c>
      <c r="N150" s="9">
        <v>5439570.5999999996</v>
      </c>
      <c r="O150" s="9">
        <v>50243679.710000001</v>
      </c>
      <c r="P150" s="10">
        <v>7729796.7699999996</v>
      </c>
    </row>
    <row r="151" spans="1:16" ht="45" x14ac:dyDescent="0.25">
      <c r="A151" s="6" t="s">
        <v>717</v>
      </c>
      <c r="B151" s="6" t="s">
        <v>592</v>
      </c>
      <c r="C151" s="6" t="s">
        <v>593</v>
      </c>
      <c r="D151" s="6" t="s">
        <v>677</v>
      </c>
      <c r="E151" s="7" t="s">
        <v>718</v>
      </c>
      <c r="F151" s="7" t="s">
        <v>719</v>
      </c>
      <c r="G151" s="6" t="s">
        <v>103</v>
      </c>
      <c r="H151" s="7" t="s">
        <v>98</v>
      </c>
      <c r="I151" s="6" t="s">
        <v>49</v>
      </c>
      <c r="J151" s="6" t="s">
        <v>104</v>
      </c>
      <c r="K151" s="8" t="s">
        <v>720</v>
      </c>
      <c r="L151" s="9">
        <v>78283000</v>
      </c>
      <c r="M151" s="9">
        <v>78962050</v>
      </c>
      <c r="N151" s="9">
        <v>0</v>
      </c>
      <c r="O151" s="9">
        <v>5264136.68</v>
      </c>
      <c r="P151" s="10">
        <v>73697913.319999993</v>
      </c>
    </row>
    <row r="152" spans="1:16" ht="56.25" x14ac:dyDescent="0.25">
      <c r="A152" s="6" t="s">
        <v>721</v>
      </c>
      <c r="B152" s="6" t="s">
        <v>592</v>
      </c>
      <c r="C152" s="6" t="s">
        <v>593</v>
      </c>
      <c r="D152" s="6" t="s">
        <v>677</v>
      </c>
      <c r="E152" s="7" t="s">
        <v>722</v>
      </c>
      <c r="F152" s="7" t="s">
        <v>723</v>
      </c>
      <c r="G152" s="6" t="s">
        <v>108</v>
      </c>
      <c r="H152" s="7" t="s">
        <v>109</v>
      </c>
      <c r="I152" s="6" t="s">
        <v>49</v>
      </c>
      <c r="J152" s="6" t="s">
        <v>110</v>
      </c>
      <c r="K152" s="8" t="s">
        <v>724</v>
      </c>
      <c r="L152" s="9">
        <v>2033297.74</v>
      </c>
      <c r="M152" s="9">
        <v>61275445.659999996</v>
      </c>
      <c r="N152" s="9">
        <v>5749390.2000000002</v>
      </c>
      <c r="O152" s="9">
        <v>53105064.490000002</v>
      </c>
      <c r="P152" s="10">
        <v>8170381.1699999999</v>
      </c>
    </row>
    <row r="153" spans="1:16" ht="45" x14ac:dyDescent="0.25">
      <c r="A153" s="6" t="s">
        <v>725</v>
      </c>
      <c r="B153" s="6" t="s">
        <v>592</v>
      </c>
      <c r="C153" s="6" t="s">
        <v>593</v>
      </c>
      <c r="D153" s="6" t="s">
        <v>677</v>
      </c>
      <c r="E153" s="7" t="s">
        <v>726</v>
      </c>
      <c r="F153" s="7" t="s">
        <v>727</v>
      </c>
      <c r="G153" s="6" t="s">
        <v>108</v>
      </c>
      <c r="H153" s="7" t="s">
        <v>109</v>
      </c>
      <c r="I153" s="6" t="s">
        <v>49</v>
      </c>
      <c r="J153" s="6" t="s">
        <v>635</v>
      </c>
      <c r="K153" s="8" t="s">
        <v>728</v>
      </c>
      <c r="L153" s="9">
        <v>78283000</v>
      </c>
      <c r="M153" s="9">
        <v>82174300</v>
      </c>
      <c r="N153" s="9">
        <v>0</v>
      </c>
      <c r="O153" s="9">
        <v>36972488.409999996</v>
      </c>
      <c r="P153" s="10">
        <v>45201811.590000004</v>
      </c>
    </row>
    <row r="154" spans="1:16" ht="33.75" x14ac:dyDescent="0.25">
      <c r="A154" s="6" t="s">
        <v>729</v>
      </c>
      <c r="B154" s="6" t="s">
        <v>592</v>
      </c>
      <c r="C154" s="6" t="s">
        <v>593</v>
      </c>
      <c r="D154" s="6" t="s">
        <v>677</v>
      </c>
      <c r="E154" s="7" t="s">
        <v>730</v>
      </c>
      <c r="F154" s="7" t="s">
        <v>731</v>
      </c>
      <c r="G154" s="6" t="s">
        <v>383</v>
      </c>
      <c r="H154" s="7" t="s">
        <v>365</v>
      </c>
      <c r="I154" s="6" t="s">
        <v>49</v>
      </c>
      <c r="J154" s="6" t="s">
        <v>384</v>
      </c>
      <c r="K154" s="8" t="s">
        <v>732</v>
      </c>
      <c r="L154" s="9">
        <v>78283000</v>
      </c>
      <c r="M154" s="9">
        <v>81943845</v>
      </c>
      <c r="N154" s="9">
        <v>0</v>
      </c>
      <c r="O154" s="9">
        <v>32777538.140000001</v>
      </c>
      <c r="P154" s="10">
        <v>49166306.859999999</v>
      </c>
    </row>
    <row r="155" spans="1:16" ht="33.75" x14ac:dyDescent="0.25">
      <c r="A155" s="6" t="s">
        <v>733</v>
      </c>
      <c r="B155" s="6" t="s">
        <v>592</v>
      </c>
      <c r="C155" s="6" t="s">
        <v>593</v>
      </c>
      <c r="D155" s="6" t="s">
        <v>677</v>
      </c>
      <c r="E155" s="7" t="s">
        <v>734</v>
      </c>
      <c r="F155" s="7" t="s">
        <v>735</v>
      </c>
      <c r="G155" s="6" t="s">
        <v>383</v>
      </c>
      <c r="H155" s="7" t="s">
        <v>365</v>
      </c>
      <c r="I155" s="6" t="s">
        <v>49</v>
      </c>
      <c r="J155" s="6" t="s">
        <v>384</v>
      </c>
      <c r="K155" s="8" t="s">
        <v>736</v>
      </c>
      <c r="L155" s="9">
        <v>50575258</v>
      </c>
      <c r="M155" s="9">
        <v>60463963.640000001</v>
      </c>
      <c r="N155" s="9">
        <v>3947557.2</v>
      </c>
      <c r="O155" s="9">
        <v>50386636.369999997</v>
      </c>
      <c r="P155" s="10">
        <v>10077327.27</v>
      </c>
    </row>
    <row r="156" spans="1:16" ht="33.75" x14ac:dyDescent="0.25">
      <c r="A156" s="6" t="s">
        <v>737</v>
      </c>
      <c r="B156" s="6" t="s">
        <v>592</v>
      </c>
      <c r="C156" s="6" t="s">
        <v>593</v>
      </c>
      <c r="D156" s="6" t="s">
        <v>677</v>
      </c>
      <c r="E156" s="7" t="s">
        <v>738</v>
      </c>
      <c r="F156" s="7" t="s">
        <v>739</v>
      </c>
      <c r="G156" s="6" t="s">
        <v>383</v>
      </c>
      <c r="H156" s="7" t="s">
        <v>365</v>
      </c>
      <c r="I156" s="6" t="s">
        <v>49</v>
      </c>
      <c r="J156" s="6" t="s">
        <v>384</v>
      </c>
      <c r="K156" s="8" t="s">
        <v>740</v>
      </c>
      <c r="L156" s="9">
        <v>78283000</v>
      </c>
      <c r="M156" s="9">
        <v>82021200</v>
      </c>
      <c r="N156" s="9">
        <v>0</v>
      </c>
      <c r="O156" s="9">
        <v>36871130.159999996</v>
      </c>
      <c r="P156" s="10">
        <v>45150069.840000004</v>
      </c>
    </row>
    <row r="157" spans="1:16" ht="67.5" x14ac:dyDescent="0.25">
      <c r="A157" s="6" t="s">
        <v>741</v>
      </c>
      <c r="B157" s="6" t="s">
        <v>592</v>
      </c>
      <c r="C157" s="6" t="s">
        <v>593</v>
      </c>
      <c r="D157" s="6" t="s">
        <v>677</v>
      </c>
      <c r="E157" s="7" t="s">
        <v>742</v>
      </c>
      <c r="F157" s="7" t="s">
        <v>743</v>
      </c>
      <c r="G157" s="6" t="s">
        <v>115</v>
      </c>
      <c r="H157" s="7" t="s">
        <v>116</v>
      </c>
      <c r="I157" s="6" t="s">
        <v>49</v>
      </c>
      <c r="J157" s="6" t="s">
        <v>117</v>
      </c>
      <c r="K157" s="8" t="s">
        <v>744</v>
      </c>
      <c r="L157" s="9">
        <v>78283000</v>
      </c>
      <c r="M157" s="9">
        <v>81793845</v>
      </c>
      <c r="N157" s="9">
        <v>0</v>
      </c>
      <c r="O157" s="9">
        <v>36807230.25</v>
      </c>
      <c r="P157" s="10">
        <v>44986614.75</v>
      </c>
    </row>
    <row r="158" spans="1:16" ht="78.75" x14ac:dyDescent="0.25">
      <c r="A158" s="6" t="s">
        <v>745</v>
      </c>
      <c r="B158" s="6" t="s">
        <v>592</v>
      </c>
      <c r="C158" s="6" t="s">
        <v>593</v>
      </c>
      <c r="D158" s="6" t="s">
        <v>677</v>
      </c>
      <c r="E158" s="7" t="s">
        <v>746</v>
      </c>
      <c r="F158" s="7" t="s">
        <v>747</v>
      </c>
      <c r="G158" s="6" t="s">
        <v>115</v>
      </c>
      <c r="H158" s="7" t="s">
        <v>116</v>
      </c>
      <c r="I158" s="6" t="s">
        <v>49</v>
      </c>
      <c r="J158" s="6" t="s">
        <v>117</v>
      </c>
      <c r="K158" s="8" t="s">
        <v>748</v>
      </c>
      <c r="L158" s="9">
        <v>65221911.600000001</v>
      </c>
      <c r="M158" s="9">
        <v>71280829.090000004</v>
      </c>
      <c r="N158" s="9">
        <v>3458917.2</v>
      </c>
      <c r="O158" s="9">
        <v>55745562.82</v>
      </c>
      <c r="P158" s="10">
        <v>15535266.27</v>
      </c>
    </row>
    <row r="159" spans="1:16" ht="67.5" x14ac:dyDescent="0.25">
      <c r="A159" s="6" t="s">
        <v>749</v>
      </c>
      <c r="B159" s="6" t="s">
        <v>592</v>
      </c>
      <c r="C159" s="6" t="s">
        <v>593</v>
      </c>
      <c r="D159" s="6" t="s">
        <v>677</v>
      </c>
      <c r="E159" s="7" t="s">
        <v>750</v>
      </c>
      <c r="F159" s="7" t="s">
        <v>743</v>
      </c>
      <c r="G159" s="6" t="s">
        <v>127</v>
      </c>
      <c r="H159" s="7" t="s">
        <v>128</v>
      </c>
      <c r="I159" s="6" t="s">
        <v>49</v>
      </c>
      <c r="J159" s="6" t="s">
        <v>129</v>
      </c>
      <c r="K159" s="8" t="s">
        <v>751</v>
      </c>
      <c r="L159" s="9">
        <v>78283000</v>
      </c>
      <c r="M159" s="9">
        <v>81355300</v>
      </c>
      <c r="N159" s="9">
        <v>0</v>
      </c>
      <c r="O159" s="9">
        <v>36609885.090000004</v>
      </c>
      <c r="P159" s="10">
        <v>44745414.909999996</v>
      </c>
    </row>
    <row r="160" spans="1:16" ht="67.5" x14ac:dyDescent="0.25">
      <c r="A160" s="6" t="s">
        <v>752</v>
      </c>
      <c r="B160" s="6" t="s">
        <v>592</v>
      </c>
      <c r="C160" s="6" t="s">
        <v>593</v>
      </c>
      <c r="D160" s="6" t="s">
        <v>677</v>
      </c>
      <c r="E160" s="7" t="s">
        <v>753</v>
      </c>
      <c r="F160" s="7" t="s">
        <v>754</v>
      </c>
      <c r="G160" s="6" t="s">
        <v>127</v>
      </c>
      <c r="H160" s="7" t="s">
        <v>128</v>
      </c>
      <c r="I160" s="6" t="s">
        <v>49</v>
      </c>
      <c r="J160" s="6" t="s">
        <v>129</v>
      </c>
      <c r="K160" s="8" t="s">
        <v>755</v>
      </c>
      <c r="L160" s="9">
        <v>50592758</v>
      </c>
      <c r="M160" s="9">
        <v>60566804.880000003</v>
      </c>
      <c r="N160" s="9">
        <v>5682899.4000000004</v>
      </c>
      <c r="O160" s="9">
        <v>52491231</v>
      </c>
      <c r="P160" s="10">
        <v>8075573.8799999999</v>
      </c>
    </row>
    <row r="161" spans="1:16" ht="45" x14ac:dyDescent="0.25">
      <c r="A161" s="6" t="s">
        <v>756</v>
      </c>
      <c r="B161" s="6" t="s">
        <v>592</v>
      </c>
      <c r="C161" s="6" t="s">
        <v>593</v>
      </c>
      <c r="D161" s="6" t="s">
        <v>677</v>
      </c>
      <c r="E161" s="7" t="s">
        <v>757</v>
      </c>
      <c r="F161" s="7" t="s">
        <v>758</v>
      </c>
      <c r="G161" s="6" t="s">
        <v>134</v>
      </c>
      <c r="H161" s="7" t="s">
        <v>135</v>
      </c>
      <c r="I161" s="6" t="s">
        <v>49</v>
      </c>
      <c r="J161" s="6" t="s">
        <v>136</v>
      </c>
      <c r="K161" s="8" t="s">
        <v>728</v>
      </c>
      <c r="L161" s="9">
        <v>78283000</v>
      </c>
      <c r="M161" s="9">
        <v>81898207.200000003</v>
      </c>
      <c r="N161" s="9">
        <v>0</v>
      </c>
      <c r="O161" s="9">
        <v>36854193.240000002</v>
      </c>
      <c r="P161" s="10">
        <v>45044013.960000001</v>
      </c>
    </row>
    <row r="162" spans="1:16" ht="45" x14ac:dyDescent="0.25">
      <c r="A162" s="6" t="s">
        <v>759</v>
      </c>
      <c r="B162" s="6" t="s">
        <v>592</v>
      </c>
      <c r="C162" s="6" t="s">
        <v>593</v>
      </c>
      <c r="D162" s="6" t="s">
        <v>677</v>
      </c>
      <c r="E162" s="7" t="s">
        <v>760</v>
      </c>
      <c r="F162" s="7" t="s">
        <v>761</v>
      </c>
      <c r="G162" s="6" t="s">
        <v>134</v>
      </c>
      <c r="H162" s="7" t="s">
        <v>135</v>
      </c>
      <c r="I162" s="6" t="s">
        <v>49</v>
      </c>
      <c r="J162" s="6" t="s">
        <v>136</v>
      </c>
      <c r="K162" s="8" t="s">
        <v>762</v>
      </c>
      <c r="L162" s="9">
        <v>50575258</v>
      </c>
      <c r="M162" s="9">
        <v>60949738.859999999</v>
      </c>
      <c r="N162" s="9">
        <v>5633332.7999999998</v>
      </c>
      <c r="O162" s="9">
        <v>52723254.420000002</v>
      </c>
      <c r="P162" s="10">
        <v>8226484.4400000004</v>
      </c>
    </row>
    <row r="163" spans="1:16" ht="45" x14ac:dyDescent="0.25">
      <c r="A163" s="6" t="s">
        <v>763</v>
      </c>
      <c r="B163" s="6" t="s">
        <v>592</v>
      </c>
      <c r="C163" s="6" t="s">
        <v>593</v>
      </c>
      <c r="D163" s="6" t="s">
        <v>677</v>
      </c>
      <c r="E163" s="7" t="s">
        <v>764</v>
      </c>
      <c r="F163" s="7" t="s">
        <v>761</v>
      </c>
      <c r="G163" s="6" t="s">
        <v>141</v>
      </c>
      <c r="H163" s="7" t="s">
        <v>142</v>
      </c>
      <c r="I163" s="6" t="s">
        <v>49</v>
      </c>
      <c r="J163" s="6" t="s">
        <v>56</v>
      </c>
      <c r="K163" s="8" t="s">
        <v>765</v>
      </c>
      <c r="L163" s="9">
        <v>52958350.200000003</v>
      </c>
      <c r="M163" s="9">
        <v>61422969.609999999</v>
      </c>
      <c r="N163" s="9">
        <v>5614619.4000000004</v>
      </c>
      <c r="O163" s="9">
        <v>52786075.32</v>
      </c>
      <c r="P163" s="10">
        <v>8636894.2899999991</v>
      </c>
    </row>
    <row r="164" spans="1:16" ht="45" x14ac:dyDescent="0.25">
      <c r="A164" s="6" t="s">
        <v>766</v>
      </c>
      <c r="B164" s="6" t="s">
        <v>592</v>
      </c>
      <c r="C164" s="6" t="s">
        <v>593</v>
      </c>
      <c r="D164" s="6" t="s">
        <v>677</v>
      </c>
      <c r="E164" s="7" t="s">
        <v>767</v>
      </c>
      <c r="F164" s="7" t="s">
        <v>768</v>
      </c>
      <c r="G164" s="6" t="s">
        <v>141</v>
      </c>
      <c r="H164" s="7" t="s">
        <v>142</v>
      </c>
      <c r="I164" s="6" t="s">
        <v>49</v>
      </c>
      <c r="J164" s="6" t="s">
        <v>769</v>
      </c>
      <c r="K164" s="8" t="s">
        <v>770</v>
      </c>
      <c r="L164" s="9">
        <v>64696586</v>
      </c>
      <c r="M164" s="9">
        <v>67826586</v>
      </c>
      <c r="N164" s="9">
        <v>0</v>
      </c>
      <c r="O164" s="9">
        <v>29339853.93</v>
      </c>
      <c r="P164" s="10">
        <v>38486732.07</v>
      </c>
    </row>
    <row r="165" spans="1:16" ht="101.25" x14ac:dyDescent="0.25">
      <c r="A165" s="6" t="s">
        <v>771</v>
      </c>
      <c r="B165" s="6" t="s">
        <v>592</v>
      </c>
      <c r="C165" s="6" t="s">
        <v>593</v>
      </c>
      <c r="D165" s="6" t="s">
        <v>677</v>
      </c>
      <c r="E165" s="7" t="s">
        <v>772</v>
      </c>
      <c r="F165" s="7" t="s">
        <v>773</v>
      </c>
      <c r="G165" s="6" t="s">
        <v>166</v>
      </c>
      <c r="H165" s="7" t="s">
        <v>167</v>
      </c>
      <c r="I165" s="6" t="s">
        <v>49</v>
      </c>
      <c r="J165" s="6" t="s">
        <v>62</v>
      </c>
      <c r="K165" s="8" t="s">
        <v>774</v>
      </c>
      <c r="L165" s="9">
        <v>62812220</v>
      </c>
      <c r="M165" s="9">
        <v>68506749.859999999</v>
      </c>
      <c r="N165" s="9">
        <v>272935.2</v>
      </c>
      <c r="O165" s="9">
        <v>42245828.920000002</v>
      </c>
      <c r="P165" s="10">
        <v>26260920.940000001</v>
      </c>
    </row>
    <row r="166" spans="1:16" ht="56.25" x14ac:dyDescent="0.25">
      <c r="A166" s="6" t="s">
        <v>775</v>
      </c>
      <c r="B166" s="6" t="s">
        <v>592</v>
      </c>
      <c r="C166" s="6" t="s">
        <v>593</v>
      </c>
      <c r="D166" s="6" t="s">
        <v>677</v>
      </c>
      <c r="E166" s="7" t="s">
        <v>776</v>
      </c>
      <c r="F166" s="7" t="s">
        <v>777</v>
      </c>
      <c r="G166" s="6" t="s">
        <v>153</v>
      </c>
      <c r="H166" s="7" t="s">
        <v>154</v>
      </c>
      <c r="I166" s="6" t="s">
        <v>49</v>
      </c>
      <c r="J166" s="6" t="s">
        <v>653</v>
      </c>
      <c r="K166" s="8" t="s">
        <v>778</v>
      </c>
      <c r="L166" s="9">
        <v>64696586</v>
      </c>
      <c r="M166" s="9">
        <v>70466786</v>
      </c>
      <c r="N166" s="9">
        <v>0</v>
      </c>
      <c r="O166" s="9">
        <v>33750856.289999999</v>
      </c>
      <c r="P166" s="10">
        <v>36715929.710000001</v>
      </c>
    </row>
    <row r="167" spans="1:16" ht="56.25" x14ac:dyDescent="0.25">
      <c r="A167" s="6" t="s">
        <v>779</v>
      </c>
      <c r="B167" s="6" t="s">
        <v>592</v>
      </c>
      <c r="C167" s="6" t="s">
        <v>593</v>
      </c>
      <c r="D167" s="6" t="s">
        <v>677</v>
      </c>
      <c r="E167" s="7" t="s">
        <v>780</v>
      </c>
      <c r="F167" s="7" t="s">
        <v>781</v>
      </c>
      <c r="G167" s="6" t="s">
        <v>153</v>
      </c>
      <c r="H167" s="7" t="s">
        <v>154</v>
      </c>
      <c r="I167" s="6" t="s">
        <v>49</v>
      </c>
      <c r="J167" s="6" t="s">
        <v>62</v>
      </c>
      <c r="K167" s="8" t="s">
        <v>740</v>
      </c>
      <c r="L167" s="9">
        <v>78283000</v>
      </c>
      <c r="M167" s="9">
        <v>83025945</v>
      </c>
      <c r="N167" s="9">
        <v>0</v>
      </c>
      <c r="O167" s="9">
        <v>37097175.420000002</v>
      </c>
      <c r="P167" s="10">
        <v>45928769.579999998</v>
      </c>
    </row>
    <row r="168" spans="1:16" ht="56.25" x14ac:dyDescent="0.25">
      <c r="A168" s="6" t="s">
        <v>782</v>
      </c>
      <c r="B168" s="6" t="s">
        <v>592</v>
      </c>
      <c r="C168" s="6" t="s">
        <v>593</v>
      </c>
      <c r="D168" s="6" t="s">
        <v>677</v>
      </c>
      <c r="E168" s="7" t="s">
        <v>783</v>
      </c>
      <c r="F168" s="7" t="s">
        <v>784</v>
      </c>
      <c r="G168" s="6" t="s">
        <v>159</v>
      </c>
      <c r="H168" s="7" t="s">
        <v>160</v>
      </c>
      <c r="I168" s="6" t="s">
        <v>49</v>
      </c>
      <c r="J168" s="6" t="s">
        <v>161</v>
      </c>
      <c r="K168" s="8" t="s">
        <v>785</v>
      </c>
      <c r="L168" s="9">
        <v>78283000</v>
      </c>
      <c r="M168" s="9">
        <v>84227000</v>
      </c>
      <c r="N168" s="9">
        <v>0</v>
      </c>
      <c r="O168" s="9">
        <v>12634049.970000001</v>
      </c>
      <c r="P168" s="10">
        <v>71592950.030000001</v>
      </c>
    </row>
    <row r="169" spans="1:16" ht="56.25" x14ac:dyDescent="0.25">
      <c r="A169" s="6" t="s">
        <v>786</v>
      </c>
      <c r="B169" s="6" t="s">
        <v>592</v>
      </c>
      <c r="C169" s="6" t="s">
        <v>593</v>
      </c>
      <c r="D169" s="6" t="s">
        <v>677</v>
      </c>
      <c r="E169" s="7" t="s">
        <v>787</v>
      </c>
      <c r="F169" s="7" t="s">
        <v>788</v>
      </c>
      <c r="G169" s="6" t="s">
        <v>173</v>
      </c>
      <c r="H169" s="7" t="s">
        <v>174</v>
      </c>
      <c r="I169" s="6" t="s">
        <v>49</v>
      </c>
      <c r="J169" s="6" t="s">
        <v>175</v>
      </c>
      <c r="K169" s="8" t="s">
        <v>789</v>
      </c>
      <c r="L169" s="9">
        <v>64696586</v>
      </c>
      <c r="M169" s="9">
        <v>68719786</v>
      </c>
      <c r="N169" s="9">
        <v>0</v>
      </c>
      <c r="O169" s="9">
        <v>33156929.809999999</v>
      </c>
      <c r="P169" s="10">
        <v>35562856.189999998</v>
      </c>
    </row>
    <row r="170" spans="1:16" ht="67.5" x14ac:dyDescent="0.25">
      <c r="A170" s="6" t="s">
        <v>790</v>
      </c>
      <c r="B170" s="6" t="s">
        <v>592</v>
      </c>
      <c r="C170" s="6" t="s">
        <v>593</v>
      </c>
      <c r="D170" s="6" t="s">
        <v>677</v>
      </c>
      <c r="E170" s="7" t="s">
        <v>791</v>
      </c>
      <c r="F170" s="7" t="s">
        <v>792</v>
      </c>
      <c r="G170" s="6" t="s">
        <v>147</v>
      </c>
      <c r="H170" s="7" t="s">
        <v>148</v>
      </c>
      <c r="I170" s="6" t="s">
        <v>49</v>
      </c>
      <c r="J170" s="6" t="s">
        <v>62</v>
      </c>
      <c r="K170" s="8" t="s">
        <v>793</v>
      </c>
      <c r="L170" s="9">
        <v>50575258</v>
      </c>
      <c r="M170" s="9">
        <v>61836984.020000003</v>
      </c>
      <c r="N170" s="9">
        <v>5802078.5999999996</v>
      </c>
      <c r="O170" s="9">
        <v>53592052.82</v>
      </c>
      <c r="P170" s="10">
        <v>8244931.2000000002</v>
      </c>
    </row>
    <row r="171" spans="1:16" ht="56.25" x14ac:dyDescent="0.25">
      <c r="A171" s="6" t="s">
        <v>794</v>
      </c>
      <c r="B171" s="6" t="s">
        <v>592</v>
      </c>
      <c r="C171" s="6" t="s">
        <v>593</v>
      </c>
      <c r="D171" s="6" t="s">
        <v>677</v>
      </c>
      <c r="E171" s="7" t="s">
        <v>795</v>
      </c>
      <c r="F171" s="7" t="s">
        <v>796</v>
      </c>
      <c r="G171" s="6" t="s">
        <v>179</v>
      </c>
      <c r="H171" s="7" t="s">
        <v>180</v>
      </c>
      <c r="I171" s="6" t="s">
        <v>49</v>
      </c>
      <c r="J171" s="6" t="s">
        <v>797</v>
      </c>
      <c r="K171" s="8" t="s">
        <v>259</v>
      </c>
      <c r="L171" s="9">
        <v>64696586</v>
      </c>
      <c r="M171" s="9">
        <v>68892231</v>
      </c>
      <c r="N171" s="9">
        <v>0</v>
      </c>
      <c r="O171" s="9">
        <v>30454337.260000002</v>
      </c>
      <c r="P171" s="10">
        <v>38437893.740000002</v>
      </c>
    </row>
    <row r="172" spans="1:16" x14ac:dyDescent="0.25">
      <c r="A172" s="11"/>
      <c r="B172" s="12" t="s">
        <v>182</v>
      </c>
      <c r="C172" s="13"/>
      <c r="D172" s="14" t="s">
        <v>798</v>
      </c>
      <c r="E172" s="15"/>
      <c r="F172" s="15"/>
      <c r="G172" s="16" t="s">
        <v>184</v>
      </c>
      <c r="H172" s="16" t="s">
        <v>184</v>
      </c>
      <c r="I172" s="16" t="s">
        <v>184</v>
      </c>
      <c r="J172" s="16" t="s">
        <v>184</v>
      </c>
      <c r="K172" s="17" t="s">
        <v>184</v>
      </c>
      <c r="L172" s="18">
        <v>1903120104.02</v>
      </c>
      <c r="M172" s="18">
        <v>2143903214.1099999</v>
      </c>
      <c r="N172" s="18">
        <v>75298891.200000003</v>
      </c>
      <c r="O172" s="18">
        <v>1270578882.6700001</v>
      </c>
      <c r="P172" s="18">
        <v>873324331.44000006</v>
      </c>
    </row>
    <row r="173" spans="1:16" ht="45" x14ac:dyDescent="0.25">
      <c r="A173" s="6" t="s">
        <v>799</v>
      </c>
      <c r="B173" s="6" t="s">
        <v>592</v>
      </c>
      <c r="C173" s="6" t="s">
        <v>593</v>
      </c>
      <c r="D173" s="6" t="s">
        <v>800</v>
      </c>
      <c r="E173" s="7" t="s">
        <v>801</v>
      </c>
      <c r="F173" s="7" t="s">
        <v>802</v>
      </c>
      <c r="G173" s="6" t="s">
        <v>173</v>
      </c>
      <c r="H173" s="7" t="s">
        <v>174</v>
      </c>
      <c r="I173" s="6" t="s">
        <v>49</v>
      </c>
      <c r="J173" s="6" t="s">
        <v>601</v>
      </c>
      <c r="K173" s="8" t="s">
        <v>803</v>
      </c>
      <c r="L173" s="9">
        <v>156356000</v>
      </c>
      <c r="M173" s="9">
        <v>157215000</v>
      </c>
      <c r="N173" s="9">
        <v>0</v>
      </c>
      <c r="O173" s="9">
        <v>2620250</v>
      </c>
      <c r="P173" s="10">
        <v>154594750</v>
      </c>
    </row>
    <row r="174" spans="1:16" ht="45" x14ac:dyDescent="0.25">
      <c r="A174" s="6" t="s">
        <v>804</v>
      </c>
      <c r="B174" s="6" t="s">
        <v>592</v>
      </c>
      <c r="C174" s="6" t="s">
        <v>593</v>
      </c>
      <c r="D174" s="6" t="s">
        <v>800</v>
      </c>
      <c r="E174" s="7" t="s">
        <v>805</v>
      </c>
      <c r="F174" s="7" t="s">
        <v>800</v>
      </c>
      <c r="G174" s="6" t="s">
        <v>54</v>
      </c>
      <c r="H174" s="7" t="s">
        <v>55</v>
      </c>
      <c r="I174" s="6" t="s">
        <v>49</v>
      </c>
      <c r="J174" s="6" t="s">
        <v>806</v>
      </c>
      <c r="K174" s="8" t="s">
        <v>190</v>
      </c>
      <c r="L174" s="9">
        <v>155685000</v>
      </c>
      <c r="M174" s="9">
        <v>156410000</v>
      </c>
      <c r="N174" s="9">
        <v>0</v>
      </c>
      <c r="O174" s="9">
        <v>2606833.33</v>
      </c>
      <c r="P174" s="10">
        <v>153803166.66999999</v>
      </c>
    </row>
    <row r="175" spans="1:16" ht="67.5" x14ac:dyDescent="0.25">
      <c r="A175" s="6" t="s">
        <v>807</v>
      </c>
      <c r="B175" s="6" t="s">
        <v>592</v>
      </c>
      <c r="C175" s="6" t="s">
        <v>593</v>
      </c>
      <c r="D175" s="6" t="s">
        <v>800</v>
      </c>
      <c r="E175" s="7" t="s">
        <v>808</v>
      </c>
      <c r="F175" s="7" t="s">
        <v>809</v>
      </c>
      <c r="G175" s="6" t="s">
        <v>47</v>
      </c>
      <c r="H175" s="7" t="s">
        <v>48</v>
      </c>
      <c r="I175" s="6" t="s">
        <v>49</v>
      </c>
      <c r="J175" s="6" t="s">
        <v>50</v>
      </c>
      <c r="K175" s="8" t="s">
        <v>810</v>
      </c>
      <c r="L175" s="9">
        <v>123994835</v>
      </c>
      <c r="M175" s="9">
        <v>156343318.16999999</v>
      </c>
      <c r="N175" s="9">
        <v>15211642.199999999</v>
      </c>
      <c r="O175" s="9">
        <v>134304708.37</v>
      </c>
      <c r="P175" s="10">
        <v>22038609.800000001</v>
      </c>
    </row>
    <row r="176" spans="1:16" ht="45" x14ac:dyDescent="0.25">
      <c r="A176" s="6" t="s">
        <v>811</v>
      </c>
      <c r="B176" s="6" t="s">
        <v>592</v>
      </c>
      <c r="C176" s="6" t="s">
        <v>593</v>
      </c>
      <c r="D176" s="6" t="s">
        <v>800</v>
      </c>
      <c r="E176" s="7" t="s">
        <v>812</v>
      </c>
      <c r="F176" s="7" t="s">
        <v>813</v>
      </c>
      <c r="G176" s="6" t="s">
        <v>54</v>
      </c>
      <c r="H176" s="7" t="s">
        <v>55</v>
      </c>
      <c r="I176" s="6" t="s">
        <v>49</v>
      </c>
      <c r="J176" s="6" t="s">
        <v>806</v>
      </c>
      <c r="K176" s="8" t="s">
        <v>814</v>
      </c>
      <c r="L176" s="9">
        <v>128679875</v>
      </c>
      <c r="M176" s="9">
        <v>139223804.56999999</v>
      </c>
      <c r="N176" s="9">
        <v>6122653.2000000002</v>
      </c>
      <c r="O176" s="9">
        <v>99777059.859999999</v>
      </c>
      <c r="P176" s="10">
        <v>39446744.710000001</v>
      </c>
    </row>
    <row r="177" spans="1:16" ht="67.5" x14ac:dyDescent="0.25">
      <c r="A177" s="6" t="s">
        <v>815</v>
      </c>
      <c r="B177" s="6" t="s">
        <v>592</v>
      </c>
      <c r="C177" s="6" t="s">
        <v>593</v>
      </c>
      <c r="D177" s="6" t="s">
        <v>800</v>
      </c>
      <c r="E177" s="7" t="s">
        <v>816</v>
      </c>
      <c r="F177" s="7" t="s">
        <v>817</v>
      </c>
      <c r="G177" s="6" t="s">
        <v>60</v>
      </c>
      <c r="H177" s="7" t="s">
        <v>61</v>
      </c>
      <c r="I177" s="6" t="s">
        <v>49</v>
      </c>
      <c r="J177" s="6" t="s">
        <v>62</v>
      </c>
      <c r="K177" s="8" t="s">
        <v>818</v>
      </c>
      <c r="L177" s="9">
        <v>138126000</v>
      </c>
      <c r="M177" s="9">
        <v>147782000</v>
      </c>
      <c r="N177" s="9">
        <v>0</v>
      </c>
      <c r="O177" s="9">
        <v>27093366.640000001</v>
      </c>
      <c r="P177" s="10">
        <v>120688633.36</v>
      </c>
    </row>
    <row r="178" spans="1:16" ht="45" x14ac:dyDescent="0.25">
      <c r="A178" s="6" t="s">
        <v>819</v>
      </c>
      <c r="B178" s="6" t="s">
        <v>592</v>
      </c>
      <c r="C178" s="6" t="s">
        <v>593</v>
      </c>
      <c r="D178" s="6" t="s">
        <v>800</v>
      </c>
      <c r="E178" s="7" t="s">
        <v>820</v>
      </c>
      <c r="F178" s="7" t="s">
        <v>821</v>
      </c>
      <c r="G178" s="6" t="s">
        <v>60</v>
      </c>
      <c r="H178" s="7" t="s">
        <v>61</v>
      </c>
      <c r="I178" s="6" t="s">
        <v>49</v>
      </c>
      <c r="J178" s="6" t="s">
        <v>62</v>
      </c>
      <c r="K178" s="8" t="s">
        <v>692</v>
      </c>
      <c r="L178" s="9">
        <v>128927716.8</v>
      </c>
      <c r="M178" s="9">
        <v>146984739.50999999</v>
      </c>
      <c r="N178" s="9">
        <v>13657023</v>
      </c>
      <c r="O178" s="9">
        <v>124858573.11</v>
      </c>
      <c r="P178" s="10">
        <v>22126166.399999999</v>
      </c>
    </row>
    <row r="179" spans="1:16" ht="67.5" x14ac:dyDescent="0.25">
      <c r="A179" s="6" t="s">
        <v>822</v>
      </c>
      <c r="B179" s="6" t="s">
        <v>592</v>
      </c>
      <c r="C179" s="6" t="s">
        <v>593</v>
      </c>
      <c r="D179" s="6" t="s">
        <v>800</v>
      </c>
      <c r="E179" s="7" t="s">
        <v>823</v>
      </c>
      <c r="F179" s="7" t="s">
        <v>824</v>
      </c>
      <c r="G179" s="6" t="s">
        <v>74</v>
      </c>
      <c r="H179" s="7" t="s">
        <v>75</v>
      </c>
      <c r="I179" s="6" t="s">
        <v>49</v>
      </c>
      <c r="J179" s="6" t="s">
        <v>76</v>
      </c>
      <c r="K179" s="8" t="s">
        <v>825</v>
      </c>
      <c r="L179" s="9">
        <v>132041124.05</v>
      </c>
      <c r="M179" s="9">
        <v>147381661.84</v>
      </c>
      <c r="N179" s="9">
        <v>15340537.800000001</v>
      </c>
      <c r="O179" s="9">
        <v>135099856.59999999</v>
      </c>
      <c r="P179" s="10">
        <v>12281805.24</v>
      </c>
    </row>
    <row r="180" spans="1:16" ht="56.25" x14ac:dyDescent="0.25">
      <c r="A180" s="6" t="s">
        <v>826</v>
      </c>
      <c r="B180" s="6" t="s">
        <v>592</v>
      </c>
      <c r="C180" s="6" t="s">
        <v>593</v>
      </c>
      <c r="D180" s="6" t="s">
        <v>800</v>
      </c>
      <c r="E180" s="7" t="s">
        <v>827</v>
      </c>
      <c r="F180" s="7" t="s">
        <v>828</v>
      </c>
      <c r="G180" s="6" t="s">
        <v>74</v>
      </c>
      <c r="H180" s="7" t="s">
        <v>75</v>
      </c>
      <c r="I180" s="6" t="s">
        <v>49</v>
      </c>
      <c r="J180" s="6" t="s">
        <v>76</v>
      </c>
      <c r="K180" s="8" t="s">
        <v>829</v>
      </c>
      <c r="L180" s="9">
        <v>137059000</v>
      </c>
      <c r="M180" s="9">
        <v>144864500</v>
      </c>
      <c r="N180" s="9">
        <v>0</v>
      </c>
      <c r="O180" s="9">
        <v>21729674.969999999</v>
      </c>
      <c r="P180" s="10">
        <v>123134825.03</v>
      </c>
    </row>
    <row r="181" spans="1:16" ht="45" x14ac:dyDescent="0.25">
      <c r="A181" s="6" t="s">
        <v>830</v>
      </c>
      <c r="B181" s="6" t="s">
        <v>592</v>
      </c>
      <c r="C181" s="6" t="s">
        <v>593</v>
      </c>
      <c r="D181" s="6" t="s">
        <v>800</v>
      </c>
      <c r="E181" s="7" t="s">
        <v>831</v>
      </c>
      <c r="F181" s="7" t="s">
        <v>832</v>
      </c>
      <c r="G181" s="6" t="s">
        <v>80</v>
      </c>
      <c r="H181" s="7" t="s">
        <v>81</v>
      </c>
      <c r="I181" s="6" t="s">
        <v>49</v>
      </c>
      <c r="J181" s="6" t="s">
        <v>547</v>
      </c>
      <c r="K181" s="8" t="s">
        <v>833</v>
      </c>
      <c r="L181" s="9">
        <v>128679875</v>
      </c>
      <c r="M181" s="9">
        <v>143883593.78</v>
      </c>
      <c r="N181" s="9">
        <v>8127213</v>
      </c>
      <c r="O181" s="9">
        <v>110232305.06999999</v>
      </c>
      <c r="P181" s="10">
        <v>33651288.710000001</v>
      </c>
    </row>
    <row r="182" spans="1:16" ht="67.5" x14ac:dyDescent="0.25">
      <c r="A182" s="6" t="s">
        <v>834</v>
      </c>
      <c r="B182" s="6" t="s">
        <v>592</v>
      </c>
      <c r="C182" s="6" t="s">
        <v>593</v>
      </c>
      <c r="D182" s="6" t="s">
        <v>800</v>
      </c>
      <c r="E182" s="7" t="s">
        <v>835</v>
      </c>
      <c r="F182" s="7" t="s">
        <v>836</v>
      </c>
      <c r="G182" s="6" t="s">
        <v>86</v>
      </c>
      <c r="H182" s="7" t="s">
        <v>87</v>
      </c>
      <c r="I182" s="6" t="s">
        <v>49</v>
      </c>
      <c r="J182" s="6" t="s">
        <v>704</v>
      </c>
      <c r="K182" s="8" t="s">
        <v>837</v>
      </c>
      <c r="L182" s="9">
        <v>124012335</v>
      </c>
      <c r="M182" s="9">
        <v>147759913.97999999</v>
      </c>
      <c r="N182" s="9">
        <v>15379909.199999999</v>
      </c>
      <c r="O182" s="9">
        <v>137909252.94999999</v>
      </c>
      <c r="P182" s="10">
        <v>9850661.0299999993</v>
      </c>
    </row>
    <row r="183" spans="1:16" ht="56.25" x14ac:dyDescent="0.25">
      <c r="A183" s="6" t="s">
        <v>838</v>
      </c>
      <c r="B183" s="6" t="s">
        <v>592</v>
      </c>
      <c r="C183" s="6" t="s">
        <v>593</v>
      </c>
      <c r="D183" s="6" t="s">
        <v>800</v>
      </c>
      <c r="E183" s="7" t="s">
        <v>839</v>
      </c>
      <c r="F183" s="7" t="s">
        <v>840</v>
      </c>
      <c r="G183" s="6" t="s">
        <v>86</v>
      </c>
      <c r="H183" s="7" t="s">
        <v>87</v>
      </c>
      <c r="I183" s="6" t="s">
        <v>49</v>
      </c>
      <c r="J183" s="6" t="s">
        <v>704</v>
      </c>
      <c r="K183" s="8" t="s">
        <v>841</v>
      </c>
      <c r="L183" s="9">
        <v>138381002</v>
      </c>
      <c r="M183" s="9">
        <v>142061002</v>
      </c>
      <c r="N183" s="9">
        <v>0</v>
      </c>
      <c r="O183" s="9">
        <v>68662817.730000004</v>
      </c>
      <c r="P183" s="10">
        <v>73398184.269999996</v>
      </c>
    </row>
    <row r="184" spans="1:16" ht="67.5" x14ac:dyDescent="0.25">
      <c r="A184" s="6" t="s">
        <v>842</v>
      </c>
      <c r="B184" s="6" t="s">
        <v>592</v>
      </c>
      <c r="C184" s="6" t="s">
        <v>593</v>
      </c>
      <c r="D184" s="6" t="s">
        <v>800</v>
      </c>
      <c r="E184" s="7" t="s">
        <v>843</v>
      </c>
      <c r="F184" s="7" t="s">
        <v>844</v>
      </c>
      <c r="G184" s="6" t="s">
        <v>103</v>
      </c>
      <c r="H184" s="7" t="s">
        <v>98</v>
      </c>
      <c r="I184" s="6" t="s">
        <v>49</v>
      </c>
      <c r="J184" s="6" t="s">
        <v>630</v>
      </c>
      <c r="K184" s="8" t="s">
        <v>709</v>
      </c>
      <c r="L184" s="9">
        <v>124293775</v>
      </c>
      <c r="M184" s="9">
        <v>141766755.96000001</v>
      </c>
      <c r="N184" s="9">
        <v>13301778</v>
      </c>
      <c r="O184" s="9">
        <v>122864521.94</v>
      </c>
      <c r="P184" s="10">
        <v>18902234.02</v>
      </c>
    </row>
    <row r="185" spans="1:16" ht="45" x14ac:dyDescent="0.25">
      <c r="A185" s="6" t="s">
        <v>845</v>
      </c>
      <c r="B185" s="6" t="s">
        <v>592</v>
      </c>
      <c r="C185" s="6" t="s">
        <v>593</v>
      </c>
      <c r="D185" s="6" t="s">
        <v>800</v>
      </c>
      <c r="E185" s="7" t="s">
        <v>846</v>
      </c>
      <c r="F185" s="7" t="s">
        <v>847</v>
      </c>
      <c r="G185" s="6" t="s">
        <v>103</v>
      </c>
      <c r="H185" s="7" t="s">
        <v>98</v>
      </c>
      <c r="I185" s="6" t="s">
        <v>49</v>
      </c>
      <c r="J185" s="6" t="s">
        <v>848</v>
      </c>
      <c r="K185" s="8" t="s">
        <v>709</v>
      </c>
      <c r="L185" s="9">
        <v>124293775</v>
      </c>
      <c r="M185" s="9">
        <v>141765652.41999999</v>
      </c>
      <c r="N185" s="9">
        <v>13301674.199999999</v>
      </c>
      <c r="O185" s="9">
        <v>122863565.34</v>
      </c>
      <c r="P185" s="10">
        <v>18902087.079999998</v>
      </c>
    </row>
    <row r="186" spans="1:16" ht="67.5" x14ac:dyDescent="0.25">
      <c r="A186" s="6" t="s">
        <v>849</v>
      </c>
      <c r="B186" s="6" t="s">
        <v>592</v>
      </c>
      <c r="C186" s="6" t="s">
        <v>593</v>
      </c>
      <c r="D186" s="6" t="s">
        <v>800</v>
      </c>
      <c r="E186" s="7" t="s">
        <v>850</v>
      </c>
      <c r="F186" s="7" t="s">
        <v>851</v>
      </c>
      <c r="G186" s="6" t="s">
        <v>97</v>
      </c>
      <c r="H186" s="7" t="s">
        <v>98</v>
      </c>
      <c r="I186" s="6" t="s">
        <v>49</v>
      </c>
      <c r="J186" s="6" t="s">
        <v>852</v>
      </c>
      <c r="K186" s="8" t="s">
        <v>853</v>
      </c>
      <c r="L186" s="9">
        <v>129166427</v>
      </c>
      <c r="M186" s="9">
        <v>139171503.78999999</v>
      </c>
      <c r="N186" s="9">
        <v>6120352.7999999998</v>
      </c>
      <c r="O186" s="9">
        <v>102059102.66</v>
      </c>
      <c r="P186" s="10">
        <v>37112401.130000003</v>
      </c>
    </row>
    <row r="187" spans="1:16" ht="67.5" x14ac:dyDescent="0.25">
      <c r="A187" s="6" t="s">
        <v>854</v>
      </c>
      <c r="B187" s="6" t="s">
        <v>592</v>
      </c>
      <c r="C187" s="6" t="s">
        <v>593</v>
      </c>
      <c r="D187" s="6" t="s">
        <v>800</v>
      </c>
      <c r="E187" s="7" t="s">
        <v>855</v>
      </c>
      <c r="F187" s="7" t="s">
        <v>856</v>
      </c>
      <c r="G187" s="6" t="s">
        <v>103</v>
      </c>
      <c r="H187" s="7" t="s">
        <v>98</v>
      </c>
      <c r="I187" s="6" t="s">
        <v>49</v>
      </c>
      <c r="J187" s="6" t="s">
        <v>104</v>
      </c>
      <c r="K187" s="8" t="s">
        <v>857</v>
      </c>
      <c r="L187" s="9">
        <v>62582010</v>
      </c>
      <c r="M187" s="9">
        <v>152492119.43000001</v>
      </c>
      <c r="N187" s="9">
        <v>0</v>
      </c>
      <c r="O187" s="9">
        <v>152492119.43000001</v>
      </c>
      <c r="P187" s="10">
        <v>0</v>
      </c>
    </row>
    <row r="188" spans="1:16" ht="45" x14ac:dyDescent="0.25">
      <c r="A188" s="6" t="s">
        <v>858</v>
      </c>
      <c r="B188" s="6" t="s">
        <v>592</v>
      </c>
      <c r="C188" s="6" t="s">
        <v>593</v>
      </c>
      <c r="D188" s="6" t="s">
        <v>800</v>
      </c>
      <c r="E188" s="7" t="s">
        <v>859</v>
      </c>
      <c r="F188" s="7" t="s">
        <v>860</v>
      </c>
      <c r="G188" s="6" t="s">
        <v>108</v>
      </c>
      <c r="H188" s="7" t="s">
        <v>109</v>
      </c>
      <c r="I188" s="6" t="s">
        <v>49</v>
      </c>
      <c r="J188" s="6" t="s">
        <v>110</v>
      </c>
      <c r="K188" s="8" t="s">
        <v>861</v>
      </c>
      <c r="L188" s="9">
        <v>128679875</v>
      </c>
      <c r="M188" s="9">
        <v>144729584.05000001</v>
      </c>
      <c r="N188" s="9">
        <v>7023034.2000000002</v>
      </c>
      <c r="O188" s="9">
        <v>110959347.66</v>
      </c>
      <c r="P188" s="10">
        <v>33770236.390000001</v>
      </c>
    </row>
    <row r="189" spans="1:16" ht="33.75" x14ac:dyDescent="0.25">
      <c r="A189" s="6" t="s">
        <v>862</v>
      </c>
      <c r="B189" s="6" t="s">
        <v>592</v>
      </c>
      <c r="C189" s="6" t="s">
        <v>593</v>
      </c>
      <c r="D189" s="6" t="s">
        <v>800</v>
      </c>
      <c r="E189" s="7" t="s">
        <v>863</v>
      </c>
      <c r="F189" s="7" t="s">
        <v>864</v>
      </c>
      <c r="G189" s="6" t="s">
        <v>383</v>
      </c>
      <c r="H189" s="7" t="s">
        <v>365</v>
      </c>
      <c r="I189" s="6" t="s">
        <v>49</v>
      </c>
      <c r="J189" s="6" t="s">
        <v>384</v>
      </c>
      <c r="K189" s="8" t="s">
        <v>865</v>
      </c>
      <c r="L189" s="9">
        <v>128679875</v>
      </c>
      <c r="M189" s="9">
        <v>144977437.13</v>
      </c>
      <c r="N189" s="9">
        <v>6120613.7999999998</v>
      </c>
      <c r="O189" s="9">
        <v>103706787.13</v>
      </c>
      <c r="P189" s="10">
        <v>41270650</v>
      </c>
    </row>
    <row r="190" spans="1:16" ht="67.5" x14ac:dyDescent="0.25">
      <c r="A190" s="6" t="s">
        <v>866</v>
      </c>
      <c r="B190" s="6" t="s">
        <v>592</v>
      </c>
      <c r="C190" s="6" t="s">
        <v>593</v>
      </c>
      <c r="D190" s="6" t="s">
        <v>800</v>
      </c>
      <c r="E190" s="7" t="s">
        <v>867</v>
      </c>
      <c r="F190" s="7" t="s">
        <v>868</v>
      </c>
      <c r="G190" s="6" t="s">
        <v>115</v>
      </c>
      <c r="H190" s="7" t="s">
        <v>116</v>
      </c>
      <c r="I190" s="6" t="s">
        <v>49</v>
      </c>
      <c r="J190" s="6" t="s">
        <v>117</v>
      </c>
      <c r="K190" s="8" t="s">
        <v>869</v>
      </c>
      <c r="L190" s="9">
        <v>138126000</v>
      </c>
      <c r="M190" s="9">
        <v>143381845</v>
      </c>
      <c r="N190" s="9">
        <v>0</v>
      </c>
      <c r="O190" s="9">
        <v>69066475.180000007</v>
      </c>
      <c r="P190" s="10">
        <v>74315369.819999993</v>
      </c>
    </row>
    <row r="191" spans="1:16" ht="78.75" x14ac:dyDescent="0.25">
      <c r="A191" s="6" t="s">
        <v>870</v>
      </c>
      <c r="B191" s="6" t="s">
        <v>592</v>
      </c>
      <c r="C191" s="6" t="s">
        <v>593</v>
      </c>
      <c r="D191" s="6" t="s">
        <v>800</v>
      </c>
      <c r="E191" s="7" t="s">
        <v>871</v>
      </c>
      <c r="F191" s="7" t="s">
        <v>872</v>
      </c>
      <c r="G191" s="6" t="s">
        <v>115</v>
      </c>
      <c r="H191" s="7" t="s">
        <v>116</v>
      </c>
      <c r="I191" s="6" t="s">
        <v>49</v>
      </c>
      <c r="J191" s="6" t="s">
        <v>117</v>
      </c>
      <c r="K191" s="8" t="s">
        <v>873</v>
      </c>
      <c r="L191" s="9">
        <v>128917951.5</v>
      </c>
      <c r="M191" s="9">
        <v>146961631.87</v>
      </c>
      <c r="N191" s="9">
        <v>13348680.6</v>
      </c>
      <c r="O191" s="9">
        <v>117626138.40000001</v>
      </c>
      <c r="P191" s="10">
        <v>29335493.469999999</v>
      </c>
    </row>
    <row r="192" spans="1:16" ht="67.5" x14ac:dyDescent="0.25">
      <c r="A192" s="6" t="s">
        <v>874</v>
      </c>
      <c r="B192" s="6" t="s">
        <v>592</v>
      </c>
      <c r="C192" s="6" t="s">
        <v>593</v>
      </c>
      <c r="D192" s="6" t="s">
        <v>800</v>
      </c>
      <c r="E192" s="7" t="s">
        <v>875</v>
      </c>
      <c r="F192" s="7" t="s">
        <v>876</v>
      </c>
      <c r="G192" s="6" t="s">
        <v>127</v>
      </c>
      <c r="H192" s="7" t="s">
        <v>128</v>
      </c>
      <c r="I192" s="6" t="s">
        <v>49</v>
      </c>
      <c r="J192" s="6" t="s">
        <v>129</v>
      </c>
      <c r="K192" s="8" t="s">
        <v>810</v>
      </c>
      <c r="L192" s="9">
        <v>123994835</v>
      </c>
      <c r="M192" s="9">
        <v>148194748.50999999</v>
      </c>
      <c r="N192" s="9">
        <v>14883916.800000001</v>
      </c>
      <c r="O192" s="9">
        <v>133331852.95999999</v>
      </c>
      <c r="P192" s="10">
        <v>14862895.550000001</v>
      </c>
    </row>
    <row r="193" spans="1:16" ht="67.5" x14ac:dyDescent="0.25">
      <c r="A193" s="6" t="s">
        <v>877</v>
      </c>
      <c r="B193" s="6" t="s">
        <v>592</v>
      </c>
      <c r="C193" s="6" t="s">
        <v>593</v>
      </c>
      <c r="D193" s="6" t="s">
        <v>800</v>
      </c>
      <c r="E193" s="7" t="s">
        <v>878</v>
      </c>
      <c r="F193" s="7" t="s">
        <v>879</v>
      </c>
      <c r="G193" s="6" t="s">
        <v>127</v>
      </c>
      <c r="H193" s="7" t="s">
        <v>128</v>
      </c>
      <c r="I193" s="6" t="s">
        <v>49</v>
      </c>
      <c r="J193" s="6" t="s">
        <v>129</v>
      </c>
      <c r="K193" s="8" t="s">
        <v>232</v>
      </c>
      <c r="L193" s="9">
        <v>138126000</v>
      </c>
      <c r="M193" s="9">
        <v>139051450</v>
      </c>
      <c r="N193" s="9">
        <v>0</v>
      </c>
      <c r="O193" s="9">
        <v>74160773.439999998</v>
      </c>
      <c r="P193" s="10">
        <v>64890676.560000002</v>
      </c>
    </row>
    <row r="194" spans="1:16" ht="45" x14ac:dyDescent="0.25">
      <c r="A194" s="6" t="s">
        <v>880</v>
      </c>
      <c r="B194" s="6" t="s">
        <v>592</v>
      </c>
      <c r="C194" s="6" t="s">
        <v>593</v>
      </c>
      <c r="D194" s="6" t="s">
        <v>800</v>
      </c>
      <c r="E194" s="7" t="s">
        <v>881</v>
      </c>
      <c r="F194" s="7" t="s">
        <v>882</v>
      </c>
      <c r="G194" s="6" t="s">
        <v>134</v>
      </c>
      <c r="H194" s="7" t="s">
        <v>135</v>
      </c>
      <c r="I194" s="6" t="s">
        <v>49</v>
      </c>
      <c r="J194" s="6" t="s">
        <v>136</v>
      </c>
      <c r="K194" s="8" t="s">
        <v>680</v>
      </c>
      <c r="L194" s="9">
        <v>124293775</v>
      </c>
      <c r="M194" s="9">
        <v>145850426.21000001</v>
      </c>
      <c r="N194" s="9">
        <v>13569294</v>
      </c>
      <c r="O194" s="9">
        <v>123905098.27</v>
      </c>
      <c r="P194" s="10">
        <v>21945327.940000001</v>
      </c>
    </row>
    <row r="195" spans="1:16" ht="45" x14ac:dyDescent="0.25">
      <c r="A195" s="6" t="s">
        <v>883</v>
      </c>
      <c r="B195" s="6" t="s">
        <v>592</v>
      </c>
      <c r="C195" s="6" t="s">
        <v>593</v>
      </c>
      <c r="D195" s="6" t="s">
        <v>800</v>
      </c>
      <c r="E195" s="7" t="s">
        <v>884</v>
      </c>
      <c r="F195" s="7" t="s">
        <v>885</v>
      </c>
      <c r="G195" s="6" t="s">
        <v>134</v>
      </c>
      <c r="H195" s="7" t="s">
        <v>135</v>
      </c>
      <c r="I195" s="6" t="s">
        <v>49</v>
      </c>
      <c r="J195" s="6" t="s">
        <v>136</v>
      </c>
      <c r="K195" s="8" t="s">
        <v>886</v>
      </c>
      <c r="L195" s="9">
        <v>138126000</v>
      </c>
      <c r="M195" s="9">
        <v>138740450</v>
      </c>
      <c r="N195" s="9">
        <v>0</v>
      </c>
      <c r="O195" s="9">
        <v>46246816.600000001</v>
      </c>
      <c r="P195" s="10">
        <v>92493633.400000006</v>
      </c>
    </row>
    <row r="196" spans="1:16" ht="45" x14ac:dyDescent="0.25">
      <c r="A196" s="6" t="s">
        <v>887</v>
      </c>
      <c r="B196" s="6" t="s">
        <v>592</v>
      </c>
      <c r="C196" s="6" t="s">
        <v>593</v>
      </c>
      <c r="D196" s="6" t="s">
        <v>800</v>
      </c>
      <c r="E196" s="7" t="s">
        <v>888</v>
      </c>
      <c r="F196" s="7" t="s">
        <v>889</v>
      </c>
      <c r="G196" s="6" t="s">
        <v>141</v>
      </c>
      <c r="H196" s="7" t="s">
        <v>142</v>
      </c>
      <c r="I196" s="6" t="s">
        <v>49</v>
      </c>
      <c r="J196" s="6" t="s">
        <v>890</v>
      </c>
      <c r="K196" s="8" t="s">
        <v>891</v>
      </c>
      <c r="L196" s="9">
        <v>138126000</v>
      </c>
      <c r="M196" s="9">
        <v>138686845</v>
      </c>
      <c r="N196" s="9">
        <v>0</v>
      </c>
      <c r="O196" s="9">
        <v>69343422.599999994</v>
      </c>
      <c r="P196" s="10">
        <v>69343422.400000006</v>
      </c>
    </row>
    <row r="197" spans="1:16" ht="67.5" x14ac:dyDescent="0.25">
      <c r="A197" s="6" t="s">
        <v>892</v>
      </c>
      <c r="B197" s="6" t="s">
        <v>592</v>
      </c>
      <c r="C197" s="6" t="s">
        <v>593</v>
      </c>
      <c r="D197" s="6" t="s">
        <v>800</v>
      </c>
      <c r="E197" s="7" t="s">
        <v>893</v>
      </c>
      <c r="F197" s="7" t="s">
        <v>894</v>
      </c>
      <c r="G197" s="6" t="s">
        <v>153</v>
      </c>
      <c r="H197" s="7" t="s">
        <v>154</v>
      </c>
      <c r="I197" s="6" t="s">
        <v>49</v>
      </c>
      <c r="J197" s="6" t="s">
        <v>653</v>
      </c>
      <c r="K197" s="8" t="s">
        <v>666</v>
      </c>
      <c r="L197" s="9">
        <v>138151645</v>
      </c>
      <c r="M197" s="9">
        <v>145519594</v>
      </c>
      <c r="N197" s="9">
        <v>0</v>
      </c>
      <c r="O197" s="9">
        <v>75178991.170000002</v>
      </c>
      <c r="P197" s="10">
        <v>70340602.829999998</v>
      </c>
    </row>
    <row r="198" spans="1:16" ht="67.5" x14ac:dyDescent="0.25">
      <c r="A198" s="6" t="s">
        <v>895</v>
      </c>
      <c r="B198" s="6" t="s">
        <v>592</v>
      </c>
      <c r="C198" s="6" t="s">
        <v>593</v>
      </c>
      <c r="D198" s="6" t="s">
        <v>800</v>
      </c>
      <c r="E198" s="7" t="s">
        <v>896</v>
      </c>
      <c r="F198" s="7" t="s">
        <v>897</v>
      </c>
      <c r="G198" s="6" t="s">
        <v>166</v>
      </c>
      <c r="H198" s="7" t="s">
        <v>167</v>
      </c>
      <c r="I198" s="6" t="s">
        <v>49</v>
      </c>
      <c r="J198" s="6" t="s">
        <v>898</v>
      </c>
      <c r="K198" s="8" t="s">
        <v>899</v>
      </c>
      <c r="L198" s="9">
        <v>133190233</v>
      </c>
      <c r="M198" s="9">
        <v>142493304.40000001</v>
      </c>
      <c r="N198" s="9">
        <v>9303071.4000000004</v>
      </c>
      <c r="O198" s="9">
        <v>116369532.03</v>
      </c>
      <c r="P198" s="10">
        <v>26123772.370000001</v>
      </c>
    </row>
    <row r="199" spans="1:16" ht="90" x14ac:dyDescent="0.25">
      <c r="A199" s="6" t="s">
        <v>900</v>
      </c>
      <c r="B199" s="6" t="s">
        <v>592</v>
      </c>
      <c r="C199" s="6" t="s">
        <v>593</v>
      </c>
      <c r="D199" s="6" t="s">
        <v>800</v>
      </c>
      <c r="E199" s="7" t="s">
        <v>901</v>
      </c>
      <c r="F199" s="7" t="s">
        <v>902</v>
      </c>
      <c r="G199" s="6" t="s">
        <v>166</v>
      </c>
      <c r="H199" s="7" t="s">
        <v>167</v>
      </c>
      <c r="I199" s="6" t="s">
        <v>49</v>
      </c>
      <c r="J199" s="6" t="s">
        <v>898</v>
      </c>
      <c r="K199" s="8" t="s">
        <v>903</v>
      </c>
      <c r="L199" s="9">
        <v>138126000</v>
      </c>
      <c r="M199" s="9">
        <v>143841545</v>
      </c>
      <c r="N199" s="9">
        <v>0</v>
      </c>
      <c r="O199" s="9">
        <v>47947181.600000001</v>
      </c>
      <c r="P199" s="10">
        <v>95894363.400000006</v>
      </c>
    </row>
    <row r="200" spans="1:16" ht="56.25" x14ac:dyDescent="0.25">
      <c r="A200" s="6" t="s">
        <v>904</v>
      </c>
      <c r="B200" s="6" t="s">
        <v>592</v>
      </c>
      <c r="C200" s="6" t="s">
        <v>593</v>
      </c>
      <c r="D200" s="6" t="s">
        <v>800</v>
      </c>
      <c r="E200" s="7" t="s">
        <v>905</v>
      </c>
      <c r="F200" s="7" t="s">
        <v>868</v>
      </c>
      <c r="G200" s="6" t="s">
        <v>159</v>
      </c>
      <c r="H200" s="7" t="s">
        <v>160</v>
      </c>
      <c r="I200" s="6" t="s">
        <v>49</v>
      </c>
      <c r="J200" s="6" t="s">
        <v>906</v>
      </c>
      <c r="K200" s="8" t="s">
        <v>907</v>
      </c>
      <c r="L200" s="9">
        <v>138126000</v>
      </c>
      <c r="M200" s="9">
        <v>144215950</v>
      </c>
      <c r="N200" s="9">
        <v>0</v>
      </c>
      <c r="O200" s="9">
        <v>45567325.890000001</v>
      </c>
      <c r="P200" s="10">
        <v>98648624.109999999</v>
      </c>
    </row>
    <row r="201" spans="1:16" ht="56.25" x14ac:dyDescent="0.25">
      <c r="A201" s="6" t="s">
        <v>908</v>
      </c>
      <c r="B201" s="6" t="s">
        <v>592</v>
      </c>
      <c r="C201" s="6" t="s">
        <v>593</v>
      </c>
      <c r="D201" s="6" t="s">
        <v>800</v>
      </c>
      <c r="E201" s="7" t="s">
        <v>909</v>
      </c>
      <c r="F201" s="7" t="s">
        <v>910</v>
      </c>
      <c r="G201" s="6" t="s">
        <v>545</v>
      </c>
      <c r="H201" s="7" t="s">
        <v>546</v>
      </c>
      <c r="I201" s="6" t="s">
        <v>49</v>
      </c>
      <c r="J201" s="6" t="s">
        <v>547</v>
      </c>
      <c r="K201" s="8" t="s">
        <v>911</v>
      </c>
      <c r="L201" s="9">
        <v>128704203</v>
      </c>
      <c r="M201" s="9">
        <v>144461171.25999999</v>
      </c>
      <c r="N201" s="9">
        <v>7010009.4000000004</v>
      </c>
      <c r="O201" s="9">
        <v>110734296.39</v>
      </c>
      <c r="P201" s="10">
        <v>33726874.869999997</v>
      </c>
    </row>
    <row r="202" spans="1:16" ht="56.25" x14ac:dyDescent="0.25">
      <c r="A202" s="6" t="s">
        <v>912</v>
      </c>
      <c r="B202" s="6" t="s">
        <v>592</v>
      </c>
      <c r="C202" s="6" t="s">
        <v>593</v>
      </c>
      <c r="D202" s="6" t="s">
        <v>800</v>
      </c>
      <c r="E202" s="7" t="s">
        <v>913</v>
      </c>
      <c r="F202" s="7" t="s">
        <v>914</v>
      </c>
      <c r="G202" s="6" t="s">
        <v>80</v>
      </c>
      <c r="H202" s="7" t="s">
        <v>81</v>
      </c>
      <c r="I202" s="6" t="s">
        <v>49</v>
      </c>
      <c r="J202" s="6" t="s">
        <v>547</v>
      </c>
      <c r="K202" s="8" t="s">
        <v>915</v>
      </c>
      <c r="L202" s="9">
        <v>153506000</v>
      </c>
      <c r="M202" s="9">
        <v>160306000</v>
      </c>
      <c r="N202" s="9">
        <v>0</v>
      </c>
      <c r="O202" s="9">
        <v>15917266.68</v>
      </c>
      <c r="P202" s="10">
        <v>144388733.31999999</v>
      </c>
    </row>
    <row r="203" spans="1:16" ht="45" x14ac:dyDescent="0.25">
      <c r="A203" s="6" t="s">
        <v>916</v>
      </c>
      <c r="B203" s="6" t="s">
        <v>592</v>
      </c>
      <c r="C203" s="6" t="s">
        <v>593</v>
      </c>
      <c r="D203" s="6" t="s">
        <v>800</v>
      </c>
      <c r="E203" s="7" t="s">
        <v>917</v>
      </c>
      <c r="F203" s="7" t="s">
        <v>918</v>
      </c>
      <c r="G203" s="6" t="s">
        <v>173</v>
      </c>
      <c r="H203" s="7" t="s">
        <v>174</v>
      </c>
      <c r="I203" s="6" t="s">
        <v>49</v>
      </c>
      <c r="J203" s="6" t="s">
        <v>175</v>
      </c>
      <c r="K203" s="8" t="s">
        <v>919</v>
      </c>
      <c r="L203" s="9">
        <v>124323250</v>
      </c>
      <c r="M203" s="9">
        <v>142451631.13999999</v>
      </c>
      <c r="N203" s="9">
        <v>9300351</v>
      </c>
      <c r="O203" s="9">
        <v>116335498.98</v>
      </c>
      <c r="P203" s="10">
        <v>26116132.16</v>
      </c>
    </row>
    <row r="204" spans="1:16" ht="67.5" x14ac:dyDescent="0.25">
      <c r="A204" s="6" t="s">
        <v>920</v>
      </c>
      <c r="B204" s="6" t="s">
        <v>592</v>
      </c>
      <c r="C204" s="6" t="s">
        <v>593</v>
      </c>
      <c r="D204" s="6" t="s">
        <v>800</v>
      </c>
      <c r="E204" s="7" t="s">
        <v>921</v>
      </c>
      <c r="F204" s="7" t="s">
        <v>922</v>
      </c>
      <c r="G204" s="6" t="s">
        <v>173</v>
      </c>
      <c r="H204" s="7" t="s">
        <v>174</v>
      </c>
      <c r="I204" s="6" t="s">
        <v>49</v>
      </c>
      <c r="J204" s="6" t="s">
        <v>175</v>
      </c>
      <c r="K204" s="8" t="s">
        <v>923</v>
      </c>
      <c r="L204" s="9">
        <v>128094534.5</v>
      </c>
      <c r="M204" s="9">
        <v>151310202.44999999</v>
      </c>
      <c r="N204" s="9">
        <v>23267757.600000001</v>
      </c>
      <c r="O204" s="9">
        <v>151310202.44999999</v>
      </c>
      <c r="P204" s="10">
        <v>0</v>
      </c>
    </row>
    <row r="205" spans="1:16" ht="112.5" x14ac:dyDescent="0.25">
      <c r="A205" s="6" t="s">
        <v>924</v>
      </c>
      <c r="B205" s="6" t="s">
        <v>592</v>
      </c>
      <c r="C205" s="6" t="s">
        <v>593</v>
      </c>
      <c r="D205" s="6" t="s">
        <v>800</v>
      </c>
      <c r="E205" s="7" t="s">
        <v>925</v>
      </c>
      <c r="F205" s="7" t="s">
        <v>926</v>
      </c>
      <c r="G205" s="6" t="s">
        <v>147</v>
      </c>
      <c r="H205" s="7" t="s">
        <v>148</v>
      </c>
      <c r="I205" s="6" t="s">
        <v>49</v>
      </c>
      <c r="J205" s="6" t="s">
        <v>62</v>
      </c>
      <c r="K205" s="8" t="s">
        <v>927</v>
      </c>
      <c r="L205" s="9">
        <v>124293775</v>
      </c>
      <c r="M205" s="9">
        <v>146895410.49000001</v>
      </c>
      <c r="N205" s="9">
        <v>13782992.4</v>
      </c>
      <c r="O205" s="9">
        <v>129583945.66</v>
      </c>
      <c r="P205" s="10">
        <v>17311464.829999998</v>
      </c>
    </row>
    <row r="206" spans="1:16" ht="45" x14ac:dyDescent="0.25">
      <c r="A206" s="6" t="s">
        <v>928</v>
      </c>
      <c r="B206" s="6" t="s">
        <v>592</v>
      </c>
      <c r="C206" s="6" t="s">
        <v>593</v>
      </c>
      <c r="D206" s="6" t="s">
        <v>800</v>
      </c>
      <c r="E206" s="7" t="s">
        <v>929</v>
      </c>
      <c r="F206" s="7" t="s">
        <v>868</v>
      </c>
      <c r="G206" s="6" t="s">
        <v>179</v>
      </c>
      <c r="H206" s="7" t="s">
        <v>180</v>
      </c>
      <c r="I206" s="6" t="s">
        <v>49</v>
      </c>
      <c r="J206" s="6" t="s">
        <v>930</v>
      </c>
      <c r="K206" s="8" t="s">
        <v>455</v>
      </c>
      <c r="L206" s="9">
        <v>134104347</v>
      </c>
      <c r="M206" s="9">
        <v>140665192</v>
      </c>
      <c r="N206" s="9">
        <v>0</v>
      </c>
      <c r="O206" s="9">
        <v>71041336.140000001</v>
      </c>
      <c r="P206" s="10">
        <v>69623855.859999999</v>
      </c>
    </row>
    <row r="207" spans="1:16" ht="67.5" x14ac:dyDescent="0.25">
      <c r="A207" s="6" t="s">
        <v>931</v>
      </c>
      <c r="B207" s="6" t="s">
        <v>592</v>
      </c>
      <c r="C207" s="6" t="s">
        <v>593</v>
      </c>
      <c r="D207" s="6" t="s">
        <v>800</v>
      </c>
      <c r="E207" s="7" t="s">
        <v>932</v>
      </c>
      <c r="F207" s="7" t="s">
        <v>933</v>
      </c>
      <c r="G207" s="6" t="s">
        <v>147</v>
      </c>
      <c r="H207" s="7" t="s">
        <v>148</v>
      </c>
      <c r="I207" s="6" t="s">
        <v>49</v>
      </c>
      <c r="J207" s="6" t="s">
        <v>62</v>
      </c>
      <c r="K207" s="8" t="s">
        <v>259</v>
      </c>
      <c r="L207" s="9">
        <v>138126000</v>
      </c>
      <c r="M207" s="9">
        <v>144164545</v>
      </c>
      <c r="N207" s="9">
        <v>0</v>
      </c>
      <c r="O207" s="9">
        <v>64874045.340000004</v>
      </c>
      <c r="P207" s="10">
        <v>79290499.659999996</v>
      </c>
    </row>
    <row r="208" spans="1:16" x14ac:dyDescent="0.25">
      <c r="A208" s="11"/>
      <c r="B208" s="12" t="s">
        <v>182</v>
      </c>
      <c r="C208" s="13"/>
      <c r="D208" s="14" t="s">
        <v>934</v>
      </c>
      <c r="E208" s="15"/>
      <c r="F208" s="15"/>
      <c r="G208" s="16" t="s">
        <v>184</v>
      </c>
      <c r="H208" s="16" t="s">
        <v>184</v>
      </c>
      <c r="I208" s="16" t="s">
        <v>184</v>
      </c>
      <c r="J208" s="16" t="s">
        <v>184</v>
      </c>
      <c r="K208" s="17" t="s">
        <v>184</v>
      </c>
      <c r="L208" s="18">
        <v>4598095048.8500004</v>
      </c>
      <c r="M208" s="18">
        <v>5102004528.96</v>
      </c>
      <c r="N208" s="18">
        <v>224172504.59999999</v>
      </c>
      <c r="O208" s="18">
        <v>3158380342.5700002</v>
      </c>
      <c r="P208" s="18">
        <v>1943624186.3900001</v>
      </c>
    </row>
    <row r="209" spans="1:16" ht="56.25" x14ac:dyDescent="0.25">
      <c r="A209" s="6" t="s">
        <v>935</v>
      </c>
      <c r="B209" s="6" t="s">
        <v>592</v>
      </c>
      <c r="C209" s="6" t="s">
        <v>593</v>
      </c>
      <c r="D209" s="6" t="s">
        <v>936</v>
      </c>
      <c r="E209" s="7" t="s">
        <v>937</v>
      </c>
      <c r="F209" s="7" t="s">
        <v>938</v>
      </c>
      <c r="G209" s="6" t="s">
        <v>103</v>
      </c>
      <c r="H209" s="7" t="s">
        <v>98</v>
      </c>
      <c r="I209" s="6" t="s">
        <v>49</v>
      </c>
      <c r="J209" s="6" t="s">
        <v>939</v>
      </c>
      <c r="K209" s="8" t="s">
        <v>940</v>
      </c>
      <c r="L209" s="9">
        <v>405900000</v>
      </c>
      <c r="M209" s="9">
        <v>406365000</v>
      </c>
      <c r="N209" s="9">
        <v>0</v>
      </c>
      <c r="O209" s="9">
        <v>6772750</v>
      </c>
      <c r="P209" s="10">
        <v>399592250</v>
      </c>
    </row>
    <row r="210" spans="1:16" ht="45" x14ac:dyDescent="0.25">
      <c r="A210" s="6" t="s">
        <v>941</v>
      </c>
      <c r="B210" s="6" t="s">
        <v>592</v>
      </c>
      <c r="C210" s="6" t="s">
        <v>593</v>
      </c>
      <c r="D210" s="6" t="s">
        <v>936</v>
      </c>
      <c r="E210" s="7" t="s">
        <v>942</v>
      </c>
      <c r="F210" s="7" t="s">
        <v>943</v>
      </c>
      <c r="G210" s="6" t="s">
        <v>103</v>
      </c>
      <c r="H210" s="7" t="s">
        <v>98</v>
      </c>
      <c r="I210" s="6" t="s">
        <v>49</v>
      </c>
      <c r="J210" s="6" t="s">
        <v>944</v>
      </c>
      <c r="K210" s="8" t="s">
        <v>945</v>
      </c>
      <c r="L210" s="9">
        <v>302062201</v>
      </c>
      <c r="M210" s="9">
        <v>334626262.94999999</v>
      </c>
      <c r="N210" s="9">
        <v>14715877.800000001</v>
      </c>
      <c r="O210" s="9">
        <v>234238383.94999999</v>
      </c>
      <c r="P210" s="10">
        <v>100387879</v>
      </c>
    </row>
    <row r="211" spans="1:16" ht="67.5" x14ac:dyDescent="0.25">
      <c r="A211" s="6" t="s">
        <v>946</v>
      </c>
      <c r="B211" s="6" t="s">
        <v>592</v>
      </c>
      <c r="C211" s="6" t="s">
        <v>593</v>
      </c>
      <c r="D211" s="6" t="s">
        <v>936</v>
      </c>
      <c r="E211" s="7" t="s">
        <v>947</v>
      </c>
      <c r="F211" s="7" t="s">
        <v>948</v>
      </c>
      <c r="G211" s="6" t="s">
        <v>103</v>
      </c>
      <c r="H211" s="7" t="s">
        <v>98</v>
      </c>
      <c r="I211" s="6" t="s">
        <v>49</v>
      </c>
      <c r="J211" s="6" t="s">
        <v>949</v>
      </c>
      <c r="K211" s="8" t="s">
        <v>950</v>
      </c>
      <c r="L211" s="9">
        <v>125000000</v>
      </c>
      <c r="M211" s="9">
        <v>219005114.25999999</v>
      </c>
      <c r="N211" s="9">
        <v>0</v>
      </c>
      <c r="O211" s="9">
        <v>219005114.25999999</v>
      </c>
      <c r="P211" s="10">
        <v>0</v>
      </c>
    </row>
    <row r="212" spans="1:16" ht="67.5" x14ac:dyDescent="0.25">
      <c r="A212" s="6" t="s">
        <v>951</v>
      </c>
      <c r="B212" s="6" t="s">
        <v>592</v>
      </c>
      <c r="C212" s="6" t="s">
        <v>593</v>
      </c>
      <c r="D212" s="6" t="s">
        <v>936</v>
      </c>
      <c r="E212" s="7" t="s">
        <v>952</v>
      </c>
      <c r="F212" s="7" t="s">
        <v>953</v>
      </c>
      <c r="G212" s="6" t="s">
        <v>103</v>
      </c>
      <c r="H212" s="7" t="s">
        <v>98</v>
      </c>
      <c r="I212" s="6" t="s">
        <v>49</v>
      </c>
      <c r="J212" s="6" t="s">
        <v>104</v>
      </c>
      <c r="K212" s="8" t="s">
        <v>954</v>
      </c>
      <c r="L212" s="9">
        <v>244570525</v>
      </c>
      <c r="M212" s="9">
        <v>278447648.68000001</v>
      </c>
      <c r="N212" s="9">
        <v>26126356.199999999</v>
      </c>
      <c r="O212" s="9">
        <v>245962089.46000001</v>
      </c>
      <c r="P212" s="10">
        <v>32485559.219999999</v>
      </c>
    </row>
    <row r="213" spans="1:16" x14ac:dyDescent="0.25">
      <c r="A213" s="11"/>
      <c r="B213" s="12" t="s">
        <v>182</v>
      </c>
      <c r="C213" s="13"/>
      <c r="D213" s="14" t="s">
        <v>955</v>
      </c>
      <c r="E213" s="15"/>
      <c r="F213" s="15"/>
      <c r="G213" s="16" t="s">
        <v>184</v>
      </c>
      <c r="H213" s="16" t="s">
        <v>184</v>
      </c>
      <c r="I213" s="16" t="s">
        <v>184</v>
      </c>
      <c r="J213" s="16" t="s">
        <v>184</v>
      </c>
      <c r="K213" s="17" t="s">
        <v>184</v>
      </c>
      <c r="L213" s="18">
        <v>1077532726</v>
      </c>
      <c r="M213" s="18">
        <v>1238444025.8900001</v>
      </c>
      <c r="N213" s="18">
        <v>40842234</v>
      </c>
      <c r="O213" s="18">
        <v>705978337.66999996</v>
      </c>
      <c r="P213" s="18">
        <v>532465688.22000003</v>
      </c>
    </row>
    <row r="214" spans="1:16" ht="56.25" x14ac:dyDescent="0.25">
      <c r="A214" s="6" t="s">
        <v>956</v>
      </c>
      <c r="B214" s="6" t="s">
        <v>592</v>
      </c>
      <c r="C214" s="6" t="s">
        <v>593</v>
      </c>
      <c r="D214" s="6" t="s">
        <v>957</v>
      </c>
      <c r="E214" s="7" t="s">
        <v>958</v>
      </c>
      <c r="F214" s="7" t="s">
        <v>959</v>
      </c>
      <c r="G214" s="6" t="s">
        <v>60</v>
      </c>
      <c r="H214" s="7" t="s">
        <v>61</v>
      </c>
      <c r="I214" s="6" t="s">
        <v>49</v>
      </c>
      <c r="J214" s="6" t="s">
        <v>62</v>
      </c>
      <c r="K214" s="8" t="s">
        <v>818</v>
      </c>
      <c r="L214" s="9">
        <v>109025000</v>
      </c>
      <c r="M214" s="9">
        <v>119086000</v>
      </c>
      <c r="N214" s="9">
        <v>0</v>
      </c>
      <c r="O214" s="9">
        <v>21832433.370000001</v>
      </c>
      <c r="P214" s="10">
        <v>97253566.629999995</v>
      </c>
    </row>
    <row r="215" spans="1:16" x14ac:dyDescent="0.25">
      <c r="A215" s="11"/>
      <c r="B215" s="12" t="s">
        <v>182</v>
      </c>
      <c r="C215" s="13"/>
      <c r="D215" s="14" t="s">
        <v>960</v>
      </c>
      <c r="E215" s="15"/>
      <c r="F215" s="15"/>
      <c r="G215" s="16" t="s">
        <v>184</v>
      </c>
      <c r="H215" s="16" t="s">
        <v>184</v>
      </c>
      <c r="I215" s="16" t="s">
        <v>184</v>
      </c>
      <c r="J215" s="16" t="s">
        <v>184</v>
      </c>
      <c r="K215" s="17" t="s">
        <v>184</v>
      </c>
      <c r="L215" s="18">
        <v>109025000</v>
      </c>
      <c r="M215" s="18">
        <v>119086000</v>
      </c>
      <c r="N215" s="18">
        <v>0</v>
      </c>
      <c r="O215" s="18">
        <v>21832433.370000001</v>
      </c>
      <c r="P215" s="18">
        <v>97253566.629999995</v>
      </c>
    </row>
    <row r="216" spans="1:16" ht="56.25" x14ac:dyDescent="0.25">
      <c r="A216" s="6" t="s">
        <v>961</v>
      </c>
      <c r="B216" s="6" t="s">
        <v>592</v>
      </c>
      <c r="C216" s="6" t="s">
        <v>593</v>
      </c>
      <c r="D216" s="6" t="s">
        <v>962</v>
      </c>
      <c r="E216" s="7" t="s">
        <v>963</v>
      </c>
      <c r="F216" s="7" t="s">
        <v>964</v>
      </c>
      <c r="G216" s="6" t="s">
        <v>103</v>
      </c>
      <c r="H216" s="7" t="s">
        <v>98</v>
      </c>
      <c r="I216" s="6" t="s">
        <v>49</v>
      </c>
      <c r="J216" s="6" t="s">
        <v>617</v>
      </c>
      <c r="K216" s="8" t="s">
        <v>515</v>
      </c>
      <c r="L216" s="9">
        <v>603492695</v>
      </c>
      <c r="M216" s="9">
        <v>603492695</v>
      </c>
      <c r="N216" s="9">
        <v>0</v>
      </c>
      <c r="O216" s="9">
        <v>261513501.08000001</v>
      </c>
      <c r="P216" s="10">
        <v>341979193.92000002</v>
      </c>
    </row>
    <row r="217" spans="1:16" x14ac:dyDescent="0.25">
      <c r="A217" s="11"/>
      <c r="B217" s="12" t="s">
        <v>182</v>
      </c>
      <c r="C217" s="13"/>
      <c r="D217" s="14" t="s">
        <v>965</v>
      </c>
      <c r="E217" s="15"/>
      <c r="F217" s="15"/>
      <c r="G217" s="16" t="s">
        <v>184</v>
      </c>
      <c r="H217" s="16" t="s">
        <v>184</v>
      </c>
      <c r="I217" s="16" t="s">
        <v>184</v>
      </c>
      <c r="J217" s="16" t="s">
        <v>184</v>
      </c>
      <c r="K217" s="17" t="s">
        <v>184</v>
      </c>
      <c r="L217" s="18">
        <v>603492695</v>
      </c>
      <c r="M217" s="18">
        <v>603492695</v>
      </c>
      <c r="N217" s="18">
        <v>0</v>
      </c>
      <c r="O217" s="18">
        <v>261513501.08000001</v>
      </c>
      <c r="P217" s="18">
        <v>341979193.92000002</v>
      </c>
    </row>
    <row r="218" spans="1:16" ht="67.5" x14ac:dyDescent="0.25">
      <c r="A218" s="6" t="s">
        <v>966</v>
      </c>
      <c r="B218" s="6" t="s">
        <v>592</v>
      </c>
      <c r="C218" s="6" t="s">
        <v>593</v>
      </c>
      <c r="D218" s="6" t="s">
        <v>967</v>
      </c>
      <c r="E218" s="7" t="s">
        <v>968</v>
      </c>
      <c r="F218" s="7" t="s">
        <v>969</v>
      </c>
      <c r="G218" s="6" t="s">
        <v>103</v>
      </c>
      <c r="H218" s="7" t="s">
        <v>98</v>
      </c>
      <c r="I218" s="6" t="s">
        <v>49</v>
      </c>
      <c r="J218" s="6" t="s">
        <v>970</v>
      </c>
      <c r="K218" s="8" t="s">
        <v>971</v>
      </c>
      <c r="L218" s="9">
        <v>104209388.34</v>
      </c>
      <c r="M218" s="9">
        <v>216873932.84999999</v>
      </c>
      <c r="N218" s="9">
        <v>0</v>
      </c>
      <c r="O218" s="9">
        <v>216873932.84999999</v>
      </c>
      <c r="P218" s="10">
        <v>0</v>
      </c>
    </row>
    <row r="219" spans="1:16" x14ac:dyDescent="0.25">
      <c r="A219" s="11"/>
      <c r="B219" s="12" t="s">
        <v>182</v>
      </c>
      <c r="C219" s="13"/>
      <c r="D219" s="14" t="s">
        <v>972</v>
      </c>
      <c r="E219" s="15"/>
      <c r="F219" s="15"/>
      <c r="G219" s="16" t="s">
        <v>184</v>
      </c>
      <c r="H219" s="16" t="s">
        <v>184</v>
      </c>
      <c r="I219" s="16" t="s">
        <v>184</v>
      </c>
      <c r="J219" s="16" t="s">
        <v>184</v>
      </c>
      <c r="K219" s="17" t="s">
        <v>184</v>
      </c>
      <c r="L219" s="18">
        <v>104209388.34</v>
      </c>
      <c r="M219" s="18">
        <v>216873932.84999999</v>
      </c>
      <c r="N219" s="18">
        <v>0</v>
      </c>
      <c r="O219" s="18">
        <v>216873932.84999999</v>
      </c>
      <c r="P219" s="18">
        <v>0</v>
      </c>
    </row>
    <row r="220" spans="1:16" ht="45" x14ac:dyDescent="0.25">
      <c r="A220" s="6" t="s">
        <v>973</v>
      </c>
      <c r="B220" s="6" t="s">
        <v>592</v>
      </c>
      <c r="C220" s="6" t="s">
        <v>593</v>
      </c>
      <c r="D220" s="6" t="s">
        <v>974</v>
      </c>
      <c r="E220" s="7" t="s">
        <v>975</v>
      </c>
      <c r="F220" s="7" t="s">
        <v>976</v>
      </c>
      <c r="G220" s="6" t="s">
        <v>134</v>
      </c>
      <c r="H220" s="7" t="s">
        <v>135</v>
      </c>
      <c r="I220" s="6" t="s">
        <v>49</v>
      </c>
      <c r="J220" s="6" t="s">
        <v>136</v>
      </c>
      <c r="K220" s="8" t="s">
        <v>977</v>
      </c>
      <c r="L220" s="9">
        <v>64183399</v>
      </c>
      <c r="M220" s="9">
        <v>64183399</v>
      </c>
      <c r="N220" s="9">
        <v>0</v>
      </c>
      <c r="O220" s="9">
        <v>16045849.800000001</v>
      </c>
      <c r="P220" s="10">
        <v>48137549.200000003</v>
      </c>
    </row>
    <row r="221" spans="1:16" x14ac:dyDescent="0.25">
      <c r="A221" s="11"/>
      <c r="B221" s="12" t="s">
        <v>182</v>
      </c>
      <c r="C221" s="13"/>
      <c r="D221" s="14" t="s">
        <v>978</v>
      </c>
      <c r="E221" s="15"/>
      <c r="F221" s="15"/>
      <c r="G221" s="16" t="s">
        <v>184</v>
      </c>
      <c r="H221" s="16" t="s">
        <v>184</v>
      </c>
      <c r="I221" s="16" t="s">
        <v>184</v>
      </c>
      <c r="J221" s="16" t="s">
        <v>184</v>
      </c>
      <c r="K221" s="17" t="s">
        <v>184</v>
      </c>
      <c r="L221" s="18">
        <v>64183399</v>
      </c>
      <c r="M221" s="18">
        <v>64183399</v>
      </c>
      <c r="N221" s="18">
        <v>0</v>
      </c>
      <c r="O221" s="18">
        <v>16045849.800000001</v>
      </c>
      <c r="P221" s="18">
        <v>48137549.200000003</v>
      </c>
    </row>
    <row r="222" spans="1:16" x14ac:dyDescent="0.25">
      <c r="A222" s="11"/>
      <c r="B222" s="12" t="s">
        <v>185</v>
      </c>
      <c r="C222" s="13"/>
      <c r="D222" s="14" t="s">
        <v>592</v>
      </c>
      <c r="E222" s="15"/>
      <c r="F222" s="15"/>
      <c r="G222" s="16" t="s">
        <v>184</v>
      </c>
      <c r="H222" s="16" t="s">
        <v>184</v>
      </c>
      <c r="I222" s="16" t="s">
        <v>184</v>
      </c>
      <c r="J222" s="16" t="s">
        <v>184</v>
      </c>
      <c r="K222" s="17" t="s">
        <v>184</v>
      </c>
      <c r="L222" s="18">
        <v>1615739114.8399999</v>
      </c>
      <c r="M222" s="18">
        <v>1975455470.6099999</v>
      </c>
      <c r="N222" s="18">
        <v>5803779.5999999996</v>
      </c>
      <c r="O222" s="18">
        <v>924555538.69000006</v>
      </c>
      <c r="P222" s="18">
        <v>1050899931.92</v>
      </c>
    </row>
    <row r="225" spans="1:3" x14ac:dyDescent="0.25">
      <c r="A225" t="s">
        <v>979</v>
      </c>
    </row>
    <row r="227" spans="1:3" x14ac:dyDescent="0.25">
      <c r="A227" s="27" t="s">
        <v>980</v>
      </c>
      <c r="B227" s="27"/>
      <c r="C227" s="28">
        <v>9296981818.8199997</v>
      </c>
    </row>
    <row r="229" spans="1:3" x14ac:dyDescent="0.25">
      <c r="A229" t="s">
        <v>981</v>
      </c>
      <c r="C229" s="28">
        <v>67145343003</v>
      </c>
    </row>
    <row r="231" spans="1:3" x14ac:dyDescent="0.25">
      <c r="A231" t="s">
        <v>982</v>
      </c>
      <c r="C231" s="28">
        <v>2522297108</v>
      </c>
    </row>
  </sheetData>
  <mergeCells count="1">
    <mergeCell ref="A227:B2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0D58-EB22-4482-809C-BECB7E9B7B54}">
  <sheetPr>
    <tabColor rgb="FFFF0000"/>
  </sheetPr>
  <dimension ref="A1:BC102"/>
  <sheetViews>
    <sheetView workbookViewId="0">
      <selection activeCell="D14" sqref="D14"/>
    </sheetView>
  </sheetViews>
  <sheetFormatPr defaultRowHeight="19.5" x14ac:dyDescent="0.25"/>
  <cols>
    <col min="1" max="1" width="8.28515625" style="193" customWidth="1"/>
    <col min="2" max="2" width="12" style="193" hidden="1" customWidth="1"/>
    <col min="3" max="3" width="15" style="155" hidden="1" customWidth="1"/>
    <col min="4" max="4" width="34.5703125" style="130" customWidth="1"/>
    <col min="5" max="6" width="23.140625" style="187" hidden="1" customWidth="1"/>
    <col min="7" max="7" width="23.140625" style="194" hidden="1" customWidth="1"/>
    <col min="8" max="8" width="43.85546875" style="193" hidden="1" customWidth="1"/>
    <col min="9" max="9" width="18.7109375" style="187" customWidth="1"/>
    <col min="10" max="10" width="36.5703125" style="187" customWidth="1"/>
    <col min="11" max="11" width="45.85546875" style="187" customWidth="1"/>
    <col min="12" max="12" width="21.85546875" style="195" hidden="1" customWidth="1"/>
    <col min="13" max="13" width="21.85546875" style="196" hidden="1" customWidth="1"/>
    <col min="14" max="14" width="21.85546875" style="197" customWidth="1"/>
    <col min="15" max="15" width="18" style="198" hidden="1" customWidth="1"/>
    <col min="16" max="16" width="16" style="198" hidden="1" customWidth="1"/>
    <col min="17" max="17" width="16.140625" style="194" hidden="1" customWidth="1"/>
    <col min="18" max="18" width="17.28515625" style="194" hidden="1" customWidth="1"/>
    <col min="19" max="19" width="16" style="194" hidden="1" customWidth="1"/>
    <col min="20" max="20" width="15" style="194" hidden="1" customWidth="1"/>
    <col min="21" max="21" width="77.7109375" style="187" customWidth="1"/>
    <col min="22" max="23" width="22.5703125" style="199" hidden="1" customWidth="1"/>
    <col min="24" max="24" width="23.28515625" style="199" hidden="1" customWidth="1"/>
    <col min="25" max="25" width="15.7109375" style="200" hidden="1" customWidth="1"/>
    <col min="26" max="26" width="15.28515625" style="127" hidden="1" customWidth="1"/>
    <col min="27" max="28" width="9.140625" style="128" hidden="1" customWidth="1"/>
    <col min="29" max="29" width="9.140625" style="129" hidden="1" customWidth="1"/>
    <col min="30" max="33" width="9.140625" style="128" hidden="1" customWidth="1"/>
    <col min="34" max="34" width="17.5703125" style="130" hidden="1" customWidth="1"/>
    <col min="35" max="35" width="9.140625" style="128" hidden="1" customWidth="1"/>
    <col min="36" max="36" width="12.5703125" style="129" hidden="1" customWidth="1"/>
    <col min="37" max="37" width="11.85546875" style="128" hidden="1" customWidth="1"/>
    <col min="38" max="38" width="9.140625" style="128" hidden="1" customWidth="1"/>
    <col min="39" max="40" width="14.42578125" style="128" hidden="1" customWidth="1"/>
    <col min="41" max="42" width="9.140625" style="128" hidden="1" customWidth="1"/>
    <col min="43" max="43" width="30.5703125" style="128" hidden="1" customWidth="1"/>
    <col min="44" max="44" width="9.140625" style="128" hidden="1" customWidth="1"/>
    <col min="45" max="55" width="9.140625" style="128"/>
    <col min="56" max="16384" width="9.140625" style="132"/>
  </cols>
  <sheetData>
    <row r="1" spans="1:55" s="38" customFormat="1" x14ac:dyDescent="0.25">
      <c r="A1" s="29" t="s">
        <v>983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  <c r="W1" s="32"/>
      <c r="X1" s="33" t="s">
        <v>184</v>
      </c>
      <c r="Y1" s="34"/>
      <c r="Z1" s="35"/>
      <c r="AA1" s="34"/>
      <c r="AB1" s="34"/>
      <c r="AC1" s="36"/>
      <c r="AD1" s="34"/>
      <c r="AE1" s="34"/>
      <c r="AF1" s="34"/>
      <c r="AG1" s="34"/>
      <c r="AH1" s="37"/>
      <c r="AI1" s="34"/>
      <c r="AJ1" s="36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2" spans="1:55" s="38" customFormat="1" x14ac:dyDescent="0.25">
      <c r="A2" s="39" t="s">
        <v>984</v>
      </c>
      <c r="B2" s="40"/>
      <c r="C2" s="40"/>
      <c r="D2" s="41"/>
      <c r="E2" s="42"/>
      <c r="F2" s="42"/>
      <c r="G2" s="43"/>
      <c r="H2" s="44"/>
      <c r="I2" s="45"/>
      <c r="J2" s="42"/>
      <c r="K2" s="42"/>
      <c r="L2" s="46"/>
      <c r="M2" s="47"/>
      <c r="N2" s="48"/>
      <c r="O2" s="49"/>
      <c r="P2" s="49"/>
      <c r="Q2" s="50"/>
      <c r="R2" s="50"/>
      <c r="S2" s="50" t="s">
        <v>985</v>
      </c>
      <c r="T2" s="50"/>
      <c r="U2" s="51" t="s">
        <v>986</v>
      </c>
      <c r="V2" s="33"/>
      <c r="X2" s="33"/>
      <c r="Y2" s="34"/>
      <c r="Z2" s="35"/>
      <c r="AA2" s="34"/>
      <c r="AB2" s="34"/>
      <c r="AC2" s="36"/>
      <c r="AD2" s="34"/>
      <c r="AE2" s="34"/>
      <c r="AF2" s="34"/>
      <c r="AG2" s="34"/>
      <c r="AH2" s="37"/>
      <c r="AI2" s="34"/>
      <c r="AJ2" s="36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</row>
    <row r="3" spans="1:55" s="67" customFormat="1" ht="117" x14ac:dyDescent="0.25">
      <c r="A3" s="52" t="s">
        <v>987</v>
      </c>
      <c r="B3" s="52" t="s">
        <v>988</v>
      </c>
      <c r="C3" s="53" t="s">
        <v>989</v>
      </c>
      <c r="D3" s="54" t="s">
        <v>990</v>
      </c>
      <c r="E3" s="55" t="s">
        <v>991</v>
      </c>
      <c r="F3" s="56" t="s">
        <v>992</v>
      </c>
      <c r="G3" s="57" t="s">
        <v>993</v>
      </c>
      <c r="H3" s="52" t="s">
        <v>994</v>
      </c>
      <c r="I3" s="56" t="s">
        <v>995</v>
      </c>
      <c r="J3" s="54" t="s">
        <v>996</v>
      </c>
      <c r="K3" s="54" t="s">
        <v>997</v>
      </c>
      <c r="L3" s="58" t="s">
        <v>998</v>
      </c>
      <c r="M3" s="59" t="s">
        <v>999</v>
      </c>
      <c r="N3" s="60" t="s">
        <v>1000</v>
      </c>
      <c r="O3" s="61" t="s">
        <v>1001</v>
      </c>
      <c r="P3" s="61" t="s">
        <v>1002</v>
      </c>
      <c r="Q3" s="62" t="s">
        <v>1003</v>
      </c>
      <c r="R3" s="62" t="s">
        <v>1004</v>
      </c>
      <c r="S3" s="62" t="s">
        <v>1005</v>
      </c>
      <c r="T3" s="62" t="s">
        <v>1006</v>
      </c>
      <c r="U3" s="63" t="s">
        <v>1007</v>
      </c>
      <c r="V3" s="64" t="s">
        <v>1008</v>
      </c>
      <c r="W3" s="64" t="s">
        <v>1009</v>
      </c>
      <c r="X3" s="65"/>
      <c r="Y3" s="37"/>
      <c r="Z3" s="35"/>
      <c r="AA3" s="37"/>
      <c r="AB3" s="37"/>
      <c r="AC3" s="66"/>
      <c r="AD3" s="37"/>
      <c r="AE3" s="37"/>
      <c r="AF3" s="37"/>
      <c r="AG3" s="37"/>
      <c r="AH3" s="37"/>
      <c r="AI3" s="37"/>
      <c r="AJ3" s="66"/>
      <c r="AK3" s="37"/>
      <c r="AL3" s="37"/>
      <c r="AM3" s="37"/>
      <c r="AN3" s="37"/>
      <c r="AO3" s="37"/>
      <c r="AP3" s="37"/>
      <c r="AQ3" s="56" t="s">
        <v>1010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</row>
    <row r="4" spans="1:55" s="67" customFormat="1" x14ac:dyDescent="0.25">
      <c r="A4" s="68">
        <v>69</v>
      </c>
      <c r="B4" s="68"/>
      <c r="C4" s="69"/>
      <c r="D4" s="70" t="s">
        <v>1011</v>
      </c>
      <c r="E4" s="71"/>
      <c r="F4" s="71"/>
      <c r="G4" s="72"/>
      <c r="H4" s="68"/>
      <c r="I4" s="73"/>
      <c r="J4" s="70"/>
      <c r="K4" s="70"/>
      <c r="L4" s="74"/>
      <c r="M4" s="75"/>
      <c r="N4" s="76">
        <f>+N11+N18+N46+N52+N55+N59+N69+N73+N78+N84+N89+N93+N96+N6</f>
        <v>127500144.02415</v>
      </c>
      <c r="O4" s="77"/>
      <c r="P4" s="77"/>
      <c r="Q4" s="78" t="s">
        <v>184</v>
      </c>
      <c r="R4" s="78"/>
      <c r="S4" s="78"/>
      <c r="T4" s="78"/>
      <c r="U4" s="79"/>
      <c r="V4" s="80">
        <v>14467984.81429</v>
      </c>
      <c r="W4" s="80"/>
      <c r="X4" s="65"/>
      <c r="Y4" s="37"/>
      <c r="Z4" s="35"/>
      <c r="AA4" s="37"/>
      <c r="AB4" s="37"/>
      <c r="AC4" s="66"/>
      <c r="AD4" s="37"/>
      <c r="AE4" s="37"/>
      <c r="AF4" s="37"/>
      <c r="AG4" s="37"/>
      <c r="AH4" s="37"/>
      <c r="AI4" s="37"/>
      <c r="AJ4" s="66"/>
      <c r="AK4" s="37"/>
      <c r="AL4" s="37"/>
      <c r="AM4" s="37"/>
      <c r="AN4" s="37"/>
      <c r="AO4" s="37"/>
      <c r="AP4" s="37"/>
      <c r="AQ4" s="56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67" customFormat="1" x14ac:dyDescent="0.25">
      <c r="A5" s="81"/>
      <c r="B5" s="82"/>
      <c r="C5" s="83"/>
      <c r="D5" s="84"/>
      <c r="E5" s="85"/>
      <c r="F5" s="85"/>
      <c r="G5" s="86"/>
      <c r="H5" s="82"/>
      <c r="I5" s="87"/>
      <c r="J5" s="84"/>
      <c r="K5" s="85" t="s">
        <v>1012</v>
      </c>
      <c r="L5" s="88"/>
      <c r="M5" s="89"/>
      <c r="N5" s="90"/>
      <c r="O5" s="91"/>
      <c r="P5" s="91"/>
      <c r="Q5" s="92"/>
      <c r="R5" s="92"/>
      <c r="S5" s="92"/>
      <c r="T5" s="92"/>
      <c r="U5" s="93"/>
      <c r="V5" s="94"/>
      <c r="W5" s="80"/>
      <c r="X5" s="65"/>
      <c r="Y5" s="37"/>
      <c r="Z5" s="35"/>
      <c r="AA5" s="37"/>
      <c r="AB5" s="37"/>
      <c r="AC5" s="66"/>
      <c r="AD5" s="37"/>
      <c r="AE5" s="37"/>
      <c r="AF5" s="37"/>
      <c r="AG5" s="37"/>
      <c r="AH5" s="37"/>
      <c r="AI5" s="37"/>
      <c r="AJ5" s="66"/>
      <c r="AK5" s="37"/>
      <c r="AL5" s="37"/>
      <c r="AM5" s="37"/>
      <c r="AN5" s="37"/>
      <c r="AO5" s="37"/>
      <c r="AP5" s="37"/>
      <c r="AQ5" s="56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</row>
    <row r="6" spans="1:55" s="67" customFormat="1" ht="96.75" customHeight="1" x14ac:dyDescent="0.25">
      <c r="A6" s="95">
        <v>1</v>
      </c>
      <c r="B6" s="96" t="s">
        <v>47</v>
      </c>
      <c r="C6" s="97" t="s">
        <v>1013</v>
      </c>
      <c r="D6" s="98" t="s">
        <v>1014</v>
      </c>
      <c r="E6" s="99">
        <v>303453139</v>
      </c>
      <c r="F6" s="99">
        <v>167488</v>
      </c>
      <c r="G6" s="100" t="s">
        <v>1015</v>
      </c>
      <c r="H6" s="95" t="s">
        <v>1016</v>
      </c>
      <c r="I6" s="101">
        <v>44861</v>
      </c>
      <c r="J6" s="98" t="s">
        <v>1017</v>
      </c>
      <c r="K6" s="102"/>
      <c r="L6" s="103"/>
      <c r="M6" s="104"/>
      <c r="N6" s="105">
        <f>+VLOOKUP('[1]таблица 19 (3)'!H6,'[1]Отчет (лист 1)'!G:Q,11,0)/1000</f>
        <v>370440</v>
      </c>
      <c r="O6" s="106" t="s">
        <v>27</v>
      </c>
      <c r="P6" s="107"/>
      <c r="Q6" s="108"/>
      <c r="R6" s="108"/>
      <c r="S6" s="108"/>
      <c r="T6" s="108"/>
      <c r="U6" s="109" t="s">
        <v>1018</v>
      </c>
      <c r="V6" s="80"/>
      <c r="W6" s="80"/>
      <c r="X6" s="65"/>
      <c r="Y6" s="37"/>
      <c r="Z6" s="35"/>
      <c r="AA6" s="37"/>
      <c r="AB6" s="37"/>
      <c r="AC6" s="66"/>
      <c r="AD6" s="37"/>
      <c r="AE6" s="37"/>
      <c r="AF6" s="37"/>
      <c r="AG6" s="37"/>
      <c r="AH6" s="37"/>
      <c r="AI6" s="37"/>
      <c r="AJ6" s="66"/>
      <c r="AK6" s="37"/>
      <c r="AL6" s="37"/>
      <c r="AM6" s="37"/>
      <c r="AN6" s="37"/>
      <c r="AO6" s="37"/>
      <c r="AP6" s="37"/>
      <c r="AQ6" s="56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 s="67" customFormat="1" x14ac:dyDescent="0.25">
      <c r="A7" s="81"/>
      <c r="B7" s="82"/>
      <c r="C7" s="83"/>
      <c r="D7" s="84"/>
      <c r="E7" s="85"/>
      <c r="F7" s="85"/>
      <c r="G7" s="86"/>
      <c r="H7" s="82"/>
      <c r="I7" s="87"/>
      <c r="J7" s="84"/>
      <c r="K7" s="85" t="s">
        <v>1019</v>
      </c>
      <c r="L7" s="88"/>
      <c r="M7" s="89"/>
      <c r="N7" s="90"/>
      <c r="O7" s="91"/>
      <c r="P7" s="91"/>
      <c r="Q7" s="92"/>
      <c r="R7" s="92"/>
      <c r="S7" s="92"/>
      <c r="T7" s="92"/>
      <c r="U7" s="93"/>
      <c r="V7" s="110"/>
      <c r="W7" s="110"/>
      <c r="X7" s="65"/>
      <c r="Y7" s="37"/>
      <c r="Z7" s="35"/>
      <c r="AA7" s="37"/>
      <c r="AB7" s="37"/>
      <c r="AC7" s="66"/>
      <c r="AD7" s="37"/>
      <c r="AE7" s="37"/>
      <c r="AF7" s="37"/>
      <c r="AG7" s="37"/>
      <c r="AH7" s="37"/>
      <c r="AI7" s="37"/>
      <c r="AJ7" s="66"/>
      <c r="AK7" s="37"/>
      <c r="AL7" s="37"/>
      <c r="AM7" s="37"/>
      <c r="AN7" s="37"/>
      <c r="AO7" s="37"/>
      <c r="AP7" s="37"/>
      <c r="AQ7" s="56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</row>
    <row r="8" spans="1:55" ht="56.25" x14ac:dyDescent="0.25">
      <c r="A8" s="111">
        <v>1</v>
      </c>
      <c r="B8" s="112" t="s">
        <v>60</v>
      </c>
      <c r="C8" s="113" t="s">
        <v>1020</v>
      </c>
      <c r="D8" s="114" t="s">
        <v>1021</v>
      </c>
      <c r="E8" s="115">
        <v>304679876</v>
      </c>
      <c r="F8" s="115">
        <v>153280</v>
      </c>
      <c r="G8" s="116" t="s">
        <v>1022</v>
      </c>
      <c r="H8" s="111" t="s">
        <v>1023</v>
      </c>
      <c r="I8" s="117">
        <v>44090</v>
      </c>
      <c r="J8" s="114" t="s">
        <v>1024</v>
      </c>
      <c r="K8" s="114" t="s">
        <v>1025</v>
      </c>
      <c r="L8" s="118">
        <v>3.0499999999999999E-2</v>
      </c>
      <c r="M8" s="119">
        <v>212.7</v>
      </c>
      <c r="N8" s="120">
        <f>+VLOOKUP('[1]таблица 19 (3)'!H8,'[1]Отчет (лист 1)'!G:Q,11,0)/1000</f>
        <v>331875</v>
      </c>
      <c r="O8" s="121"/>
      <c r="P8" s="121"/>
      <c r="Q8" s="122" t="s">
        <v>1026</v>
      </c>
      <c r="R8" s="122" t="s">
        <v>1027</v>
      </c>
      <c r="S8" s="122" t="s">
        <v>1028</v>
      </c>
      <c r="T8" s="122" t="s">
        <v>1029</v>
      </c>
      <c r="U8" s="123" t="s">
        <v>1030</v>
      </c>
      <c r="V8" s="124">
        <v>331875</v>
      </c>
      <c r="W8" s="124">
        <v>2930431</v>
      </c>
      <c r="X8" s="125">
        <v>44708</v>
      </c>
      <c r="Y8" s="126">
        <v>618</v>
      </c>
      <c r="Z8" s="127" t="s">
        <v>1031</v>
      </c>
      <c r="AL8" s="128">
        <v>2017</v>
      </c>
      <c r="AQ8" s="131"/>
    </row>
    <row r="9" spans="1:55" ht="37.5" x14ac:dyDescent="0.25">
      <c r="A9" s="111">
        <v>2</v>
      </c>
      <c r="B9" s="112" t="s">
        <v>60</v>
      </c>
      <c r="C9" s="113" t="s">
        <v>1020</v>
      </c>
      <c r="D9" s="114" t="s">
        <v>1032</v>
      </c>
      <c r="E9" s="115">
        <v>305782740</v>
      </c>
      <c r="F9" s="115">
        <v>189507</v>
      </c>
      <c r="G9" s="116" t="s">
        <v>1033</v>
      </c>
      <c r="H9" s="111" t="s">
        <v>1034</v>
      </c>
      <c r="I9" s="117">
        <v>44742</v>
      </c>
      <c r="J9" s="114" t="s">
        <v>1024</v>
      </c>
      <c r="K9" s="114" t="s">
        <v>1035</v>
      </c>
      <c r="L9" s="133">
        <v>672</v>
      </c>
      <c r="M9" s="119">
        <v>113.91</v>
      </c>
      <c r="N9" s="120">
        <f>+VLOOKUP('[1]таблица 19 (3)'!H9,'[1]Отчет (лист 1)'!G:Q,11,0)/1000</f>
        <v>1362767.8</v>
      </c>
      <c r="O9" s="121" t="s">
        <v>184</v>
      </c>
      <c r="P9" s="121" t="s">
        <v>27</v>
      </c>
      <c r="Q9" s="122" t="s">
        <v>1036</v>
      </c>
      <c r="R9" s="122" t="s">
        <v>1037</v>
      </c>
      <c r="S9" s="122" t="s">
        <v>1038</v>
      </c>
      <c r="T9" s="122" t="s">
        <v>273</v>
      </c>
      <c r="U9" s="123" t="s">
        <v>1039</v>
      </c>
      <c r="V9" s="124"/>
      <c r="W9" s="124"/>
      <c r="X9" s="125"/>
      <c r="Y9" s="126"/>
      <c r="AL9" s="128">
        <v>2019</v>
      </c>
      <c r="AQ9" s="131"/>
    </row>
    <row r="10" spans="1:55" ht="37.5" x14ac:dyDescent="0.25">
      <c r="A10" s="111">
        <v>3</v>
      </c>
      <c r="B10" s="112" t="s">
        <v>60</v>
      </c>
      <c r="C10" s="113" t="s">
        <v>1020</v>
      </c>
      <c r="D10" s="114" t="s">
        <v>1040</v>
      </c>
      <c r="E10" s="115">
        <v>305716250</v>
      </c>
      <c r="F10" s="115">
        <v>164704</v>
      </c>
      <c r="G10" s="116" t="s">
        <v>1041</v>
      </c>
      <c r="H10" s="134" t="s">
        <v>1042</v>
      </c>
      <c r="I10" s="117">
        <v>44742</v>
      </c>
      <c r="J10" s="114" t="s">
        <v>1043</v>
      </c>
      <c r="K10" s="114" t="s">
        <v>1044</v>
      </c>
      <c r="L10" s="133">
        <v>276</v>
      </c>
      <c r="M10" s="119">
        <v>123.64</v>
      </c>
      <c r="N10" s="120">
        <f>+VLOOKUP('[1]таблица 19 (3)'!H10,'[1]Отчет (лист 1)'!G:Q,11,0)/1000</f>
        <v>1081517.8</v>
      </c>
      <c r="O10" s="121" t="s">
        <v>184</v>
      </c>
      <c r="P10" s="121" t="s">
        <v>27</v>
      </c>
      <c r="Q10" s="122" t="s">
        <v>1036</v>
      </c>
      <c r="R10" s="122" t="s">
        <v>1037</v>
      </c>
      <c r="S10" s="122" t="s">
        <v>1038</v>
      </c>
      <c r="T10" s="122" t="s">
        <v>273</v>
      </c>
      <c r="U10" s="123" t="s">
        <v>1039</v>
      </c>
      <c r="V10" s="124" t="s">
        <v>184</v>
      </c>
      <c r="W10" s="124"/>
      <c r="X10" s="125"/>
      <c r="Y10" s="126"/>
      <c r="AL10" s="128">
        <v>2018</v>
      </c>
      <c r="AQ10" s="131"/>
      <c r="AS10" s="128" t="s">
        <v>184</v>
      </c>
    </row>
    <row r="11" spans="1:55" x14ac:dyDescent="0.25">
      <c r="A11" s="111"/>
      <c r="B11" s="112"/>
      <c r="C11" s="113"/>
      <c r="D11" s="56" t="s">
        <v>1045</v>
      </c>
      <c r="E11" s="115"/>
      <c r="F11" s="115"/>
      <c r="G11" s="116"/>
      <c r="H11" s="111"/>
      <c r="I11" s="117"/>
      <c r="J11" s="114"/>
      <c r="K11" s="114"/>
      <c r="L11" s="118"/>
      <c r="M11" s="119"/>
      <c r="N11" s="120">
        <f>SUM(N8:N10)</f>
        <v>2776160.6</v>
      </c>
      <c r="O11" s="121"/>
      <c r="P11" s="121"/>
      <c r="Q11" s="122"/>
      <c r="R11" s="122"/>
      <c r="S11" s="122"/>
      <c r="T11" s="122"/>
      <c r="U11" s="123"/>
      <c r="V11" s="135">
        <v>617593.86100000003</v>
      </c>
      <c r="W11" s="135"/>
      <c r="X11" s="125"/>
      <c r="Y11" s="126"/>
      <c r="AQ11" s="131"/>
    </row>
    <row r="12" spans="1:55" s="67" customFormat="1" x14ac:dyDescent="0.25">
      <c r="A12" s="81"/>
      <c r="B12" s="82"/>
      <c r="C12" s="83"/>
      <c r="D12" s="84"/>
      <c r="E12" s="85"/>
      <c r="F12" s="85"/>
      <c r="G12" s="86"/>
      <c r="H12" s="82"/>
      <c r="I12" s="87"/>
      <c r="J12" s="84"/>
      <c r="K12" s="85" t="s">
        <v>1046</v>
      </c>
      <c r="L12" s="88"/>
      <c r="M12" s="89"/>
      <c r="N12" s="90"/>
      <c r="O12" s="91"/>
      <c r="P12" s="91"/>
      <c r="Q12" s="92"/>
      <c r="R12" s="92"/>
      <c r="S12" s="92"/>
      <c r="T12" s="92"/>
      <c r="U12" s="93"/>
      <c r="V12" s="110"/>
      <c r="W12" s="110"/>
      <c r="X12" s="125"/>
      <c r="Y12" s="126"/>
      <c r="Z12" s="35"/>
      <c r="AA12" s="37"/>
      <c r="AB12" s="37"/>
      <c r="AC12" s="66"/>
      <c r="AD12" s="37"/>
      <c r="AE12" s="37"/>
      <c r="AF12" s="37"/>
      <c r="AG12" s="37"/>
      <c r="AH12" s="37"/>
      <c r="AI12" s="37"/>
      <c r="AJ12" s="66"/>
      <c r="AK12" s="37"/>
      <c r="AL12" s="128"/>
      <c r="AM12" s="37"/>
      <c r="AN12" s="37"/>
      <c r="AO12" s="37"/>
      <c r="AP12" s="37"/>
      <c r="AQ12" s="5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55" ht="56.25" x14ac:dyDescent="0.25">
      <c r="A13" s="111">
        <v>1</v>
      </c>
      <c r="B13" s="112" t="s">
        <v>74</v>
      </c>
      <c r="C13" s="113" t="s">
        <v>1047</v>
      </c>
      <c r="D13" s="114" t="s">
        <v>1048</v>
      </c>
      <c r="E13" s="115">
        <v>580615310</v>
      </c>
      <c r="F13" s="115">
        <v>160707</v>
      </c>
      <c r="G13" s="116" t="s">
        <v>1049</v>
      </c>
      <c r="H13" s="111" t="s">
        <v>1050</v>
      </c>
      <c r="I13" s="117">
        <v>44664</v>
      </c>
      <c r="J13" s="114" t="s">
        <v>1051</v>
      </c>
      <c r="K13" s="114"/>
      <c r="L13" s="118"/>
      <c r="M13" s="119"/>
      <c r="N13" s="120">
        <f>+VLOOKUP('[1]таблица 19 (3)'!H13,'[1]Отчет (лист 1)'!G:Q,11,0)/1000</f>
        <v>42637.5</v>
      </c>
      <c r="O13" s="121"/>
      <c r="P13" s="121" t="s">
        <v>27</v>
      </c>
      <c r="Q13" s="122" t="s">
        <v>1052</v>
      </c>
      <c r="R13" s="122" t="s">
        <v>1053</v>
      </c>
      <c r="S13" s="122" t="s">
        <v>1054</v>
      </c>
      <c r="T13" s="122" t="s">
        <v>1055</v>
      </c>
      <c r="U13" s="123" t="s">
        <v>1056</v>
      </c>
      <c r="V13" s="124"/>
      <c r="W13" s="124"/>
      <c r="X13" s="125">
        <v>44708</v>
      </c>
      <c r="Y13" s="126">
        <v>44</v>
      </c>
      <c r="AH13" s="130" t="s">
        <v>1057</v>
      </c>
      <c r="AL13" s="128">
        <v>2018</v>
      </c>
      <c r="AQ13" s="131"/>
    </row>
    <row r="14" spans="1:55" ht="68.25" customHeight="1" x14ac:dyDescent="0.25">
      <c r="A14" s="111">
        <v>2</v>
      </c>
      <c r="B14" s="112" t="s">
        <v>74</v>
      </c>
      <c r="C14" s="113" t="s">
        <v>1047</v>
      </c>
      <c r="D14" s="114" t="s">
        <v>1058</v>
      </c>
      <c r="E14" s="115">
        <v>306247375</v>
      </c>
      <c r="F14" s="115">
        <v>188668</v>
      </c>
      <c r="G14" s="116" t="s">
        <v>1059</v>
      </c>
      <c r="H14" s="111" t="s">
        <v>1060</v>
      </c>
      <c r="I14" s="117">
        <v>44692</v>
      </c>
      <c r="J14" s="114" t="s">
        <v>1061</v>
      </c>
      <c r="K14" s="114"/>
      <c r="L14" s="118"/>
      <c r="M14" s="119"/>
      <c r="N14" s="120">
        <f>+VLOOKUP('[1]таблица 19 (3)'!H14,'[1]Отчет (лист 1)'!G:Q,11,0)/1000</f>
        <v>112500</v>
      </c>
      <c r="O14" s="121"/>
      <c r="P14" s="121" t="s">
        <v>184</v>
      </c>
      <c r="Q14" s="122" t="s">
        <v>1062</v>
      </c>
      <c r="R14" s="122" t="s">
        <v>1063</v>
      </c>
      <c r="S14" s="122" t="s">
        <v>1064</v>
      </c>
      <c r="T14" s="122" t="s">
        <v>1065</v>
      </c>
      <c r="U14" s="123" t="s">
        <v>1066</v>
      </c>
      <c r="V14" s="124"/>
      <c r="W14" s="124">
        <v>3756596</v>
      </c>
      <c r="X14" s="125">
        <v>44708</v>
      </c>
      <c r="Y14" s="126">
        <v>16</v>
      </c>
      <c r="AI14" s="128" t="s">
        <v>1067</v>
      </c>
      <c r="AL14" s="128">
        <v>2019</v>
      </c>
      <c r="AQ14" s="131"/>
    </row>
    <row r="15" spans="1:55" ht="65.25" customHeight="1" x14ac:dyDescent="0.25">
      <c r="A15" s="111">
        <v>3</v>
      </c>
      <c r="B15" s="112" t="s">
        <v>74</v>
      </c>
      <c r="C15" s="113" t="s">
        <v>1047</v>
      </c>
      <c r="D15" s="114" t="s">
        <v>1058</v>
      </c>
      <c r="E15" s="115">
        <v>306247375</v>
      </c>
      <c r="F15" s="115">
        <v>188668</v>
      </c>
      <c r="G15" s="116" t="s">
        <v>1059</v>
      </c>
      <c r="H15" s="111" t="s">
        <v>1068</v>
      </c>
      <c r="I15" s="117">
        <v>44692</v>
      </c>
      <c r="J15" s="114" t="s">
        <v>1061</v>
      </c>
      <c r="K15" s="114"/>
      <c r="L15" s="118" t="s">
        <v>184</v>
      </c>
      <c r="M15" s="119"/>
      <c r="N15" s="120">
        <f>+VLOOKUP('[1]таблица 19 (3)'!H15,'[1]Отчет (лист 1)'!G:Q,11,0)/1000</f>
        <v>112500</v>
      </c>
      <c r="O15" s="121"/>
      <c r="P15" s="121" t="s">
        <v>184</v>
      </c>
      <c r="Q15" s="122" t="s">
        <v>1062</v>
      </c>
      <c r="R15" s="122" t="s">
        <v>1063</v>
      </c>
      <c r="S15" s="122" t="s">
        <v>1064</v>
      </c>
      <c r="T15" s="122" t="s">
        <v>1065</v>
      </c>
      <c r="U15" s="123" t="s">
        <v>1069</v>
      </c>
      <c r="V15" s="124"/>
      <c r="W15" s="124">
        <v>3756585</v>
      </c>
      <c r="X15" s="125">
        <v>44708</v>
      </c>
      <c r="Y15" s="126">
        <v>16</v>
      </c>
      <c r="AI15" s="128" t="s">
        <v>1067</v>
      </c>
      <c r="AL15" s="128">
        <v>2019</v>
      </c>
      <c r="AQ15" s="131"/>
    </row>
    <row r="16" spans="1:55" ht="72" customHeight="1" x14ac:dyDescent="0.25">
      <c r="A16" s="111">
        <v>4</v>
      </c>
      <c r="B16" s="112" t="s">
        <v>74</v>
      </c>
      <c r="C16" s="113" t="s">
        <v>1047</v>
      </c>
      <c r="D16" s="114" t="s">
        <v>1070</v>
      </c>
      <c r="E16" s="115">
        <v>305280764</v>
      </c>
      <c r="F16" s="115">
        <v>180090</v>
      </c>
      <c r="G16" s="116" t="s">
        <v>1071</v>
      </c>
      <c r="H16" s="111" t="s">
        <v>1072</v>
      </c>
      <c r="I16" s="117">
        <v>44664</v>
      </c>
      <c r="J16" s="114" t="s">
        <v>1073</v>
      </c>
      <c r="K16" s="114" t="s">
        <v>1074</v>
      </c>
      <c r="L16" s="118">
        <v>1.8499999999999999E-2</v>
      </c>
      <c r="M16" s="119">
        <v>185.77</v>
      </c>
      <c r="N16" s="120">
        <f>+VLOOKUP('[1]таблица 19 (3)'!H16,'[1]Отчет (лист 1)'!G:Q,11,0)/1000</f>
        <v>450000</v>
      </c>
      <c r="O16" s="121"/>
      <c r="P16" s="121" t="s">
        <v>27</v>
      </c>
      <c r="Q16" s="122" t="s">
        <v>1052</v>
      </c>
      <c r="R16" s="122" t="s">
        <v>1053</v>
      </c>
      <c r="S16" s="122" t="s">
        <v>1054</v>
      </c>
      <c r="T16" s="122" t="s">
        <v>1055</v>
      </c>
      <c r="U16" s="123" t="s">
        <v>1075</v>
      </c>
      <c r="V16" s="124"/>
      <c r="W16" s="124"/>
      <c r="X16" s="125">
        <v>44708</v>
      </c>
      <c r="Y16" s="126">
        <v>44</v>
      </c>
      <c r="AH16" s="130" t="s">
        <v>1057</v>
      </c>
      <c r="AI16" s="128" t="s">
        <v>1076</v>
      </c>
      <c r="AL16" s="128">
        <v>2019</v>
      </c>
      <c r="AQ16" s="131"/>
    </row>
    <row r="17" spans="1:55" ht="52.5" customHeight="1" x14ac:dyDescent="0.25">
      <c r="A17" s="111">
        <v>5</v>
      </c>
      <c r="B17" s="112" t="s">
        <v>74</v>
      </c>
      <c r="C17" s="113" t="s">
        <v>1047</v>
      </c>
      <c r="D17" s="136" t="s">
        <v>1077</v>
      </c>
      <c r="E17" s="115">
        <v>306124133</v>
      </c>
      <c r="F17" s="115">
        <v>200491</v>
      </c>
      <c r="G17" s="136" t="s">
        <v>1078</v>
      </c>
      <c r="H17" s="137" t="s">
        <v>1079</v>
      </c>
      <c r="I17" s="138">
        <v>44803</v>
      </c>
      <c r="J17" s="114" t="s">
        <v>1080</v>
      </c>
      <c r="K17" s="114" t="s">
        <v>1081</v>
      </c>
      <c r="L17" s="119">
        <v>743.9</v>
      </c>
      <c r="M17" s="119">
        <v>660.4</v>
      </c>
      <c r="N17" s="120">
        <f>+VLOOKUP('[1]таблица 19 (3)'!H17,'[1]Отчет (лист 1)'!G:Q,11,0)/1000</f>
        <v>225000</v>
      </c>
      <c r="O17" s="121" t="s">
        <v>27</v>
      </c>
      <c r="P17" s="121"/>
      <c r="Q17" s="122" t="s">
        <v>184</v>
      </c>
      <c r="R17" s="122" t="s">
        <v>184</v>
      </c>
      <c r="S17" s="122" t="s">
        <v>184</v>
      </c>
      <c r="T17" s="122" t="s">
        <v>184</v>
      </c>
      <c r="U17" s="123" t="s">
        <v>1082</v>
      </c>
      <c r="V17" s="124"/>
      <c r="W17" s="124"/>
      <c r="X17" s="125">
        <v>44708</v>
      </c>
      <c r="Y17" s="126">
        <v>-95</v>
      </c>
      <c r="AH17" s="130" t="s">
        <v>1057</v>
      </c>
      <c r="AI17" s="128" t="s">
        <v>1076</v>
      </c>
      <c r="AL17" s="128">
        <v>2019</v>
      </c>
      <c r="AQ17" s="131"/>
    </row>
    <row r="18" spans="1:55" x14ac:dyDescent="0.25">
      <c r="A18" s="111"/>
      <c r="B18" s="112"/>
      <c r="C18" s="113"/>
      <c r="D18" s="56" t="s">
        <v>1045</v>
      </c>
      <c r="E18" s="115"/>
      <c r="F18" s="115"/>
      <c r="G18" s="116"/>
      <c r="H18" s="111"/>
      <c r="I18" s="117"/>
      <c r="J18" s="114"/>
      <c r="K18" s="114"/>
      <c r="L18" s="118"/>
      <c r="M18" s="119"/>
      <c r="N18" s="120">
        <f>SUM(N13:N17)</f>
        <v>942637.5</v>
      </c>
      <c r="O18" s="121"/>
      <c r="P18" s="121"/>
      <c r="Q18" s="122"/>
      <c r="R18" s="122"/>
      <c r="S18" s="122"/>
      <c r="T18" s="122"/>
      <c r="U18" s="123"/>
      <c r="V18" s="135">
        <v>0</v>
      </c>
      <c r="W18" s="135"/>
      <c r="X18" s="125"/>
      <c r="Y18" s="126"/>
      <c r="AQ18" s="131"/>
    </row>
    <row r="19" spans="1:55" x14ac:dyDescent="0.25">
      <c r="A19" s="81"/>
      <c r="B19" s="82"/>
      <c r="C19" s="83"/>
      <c r="D19" s="84"/>
      <c r="E19" s="85"/>
      <c r="F19" s="85"/>
      <c r="G19" s="86"/>
      <c r="H19" s="82"/>
      <c r="I19" s="87"/>
      <c r="J19" s="84"/>
      <c r="K19" s="85" t="s">
        <v>1083</v>
      </c>
      <c r="L19" s="88"/>
      <c r="M19" s="89"/>
      <c r="N19" s="90"/>
      <c r="O19" s="91"/>
      <c r="P19" s="91"/>
      <c r="Q19" s="92"/>
      <c r="R19" s="92"/>
      <c r="S19" s="92"/>
      <c r="T19" s="92"/>
      <c r="U19" s="93"/>
      <c r="V19" s="110"/>
      <c r="W19" s="110"/>
      <c r="X19" s="125"/>
      <c r="Y19" s="126"/>
      <c r="AQ19" s="131"/>
    </row>
    <row r="20" spans="1:55" ht="56.25" x14ac:dyDescent="0.25">
      <c r="A20" s="111">
        <v>1</v>
      </c>
      <c r="B20" s="112" t="s">
        <v>173</v>
      </c>
      <c r="C20" s="113" t="s">
        <v>1084</v>
      </c>
      <c r="D20" s="114" t="s">
        <v>1085</v>
      </c>
      <c r="E20" s="115">
        <v>308326354</v>
      </c>
      <c r="F20" s="114">
        <v>317141</v>
      </c>
      <c r="G20" s="139" t="s">
        <v>1086</v>
      </c>
      <c r="H20" s="111" t="s">
        <v>1087</v>
      </c>
      <c r="I20" s="117">
        <v>44609</v>
      </c>
      <c r="J20" s="114" t="s">
        <v>1024</v>
      </c>
      <c r="K20" s="114" t="s">
        <v>1088</v>
      </c>
      <c r="L20" s="118" t="s">
        <v>1089</v>
      </c>
      <c r="M20" s="119">
        <v>131.82</v>
      </c>
      <c r="N20" s="120">
        <f>+VLOOKUP('[1]таблица 19 (3)'!H20,'[1]Отчет (лист 1)'!G:Q,11,0)/1000</f>
        <v>723217.5</v>
      </c>
      <c r="O20" s="121" t="s">
        <v>184</v>
      </c>
      <c r="P20" s="121" t="s">
        <v>27</v>
      </c>
      <c r="Q20" s="140" t="s">
        <v>1090</v>
      </c>
      <c r="R20" s="140" t="s">
        <v>1091</v>
      </c>
      <c r="S20" s="122" t="s">
        <v>1092</v>
      </c>
      <c r="T20" s="122" t="s">
        <v>785</v>
      </c>
      <c r="U20" s="123" t="s">
        <v>1093</v>
      </c>
      <c r="V20" s="124">
        <v>723217.5</v>
      </c>
      <c r="W20" s="124">
        <v>3240333</v>
      </c>
      <c r="X20" s="125">
        <v>44708</v>
      </c>
      <c r="Y20" s="126">
        <v>99</v>
      </c>
      <c r="Z20" s="127" t="s">
        <v>1094</v>
      </c>
      <c r="AC20" s="129" t="s">
        <v>1095</v>
      </c>
      <c r="AL20" s="128">
        <v>2021</v>
      </c>
      <c r="AQ20" s="131"/>
    </row>
    <row r="21" spans="1:55" ht="75" x14ac:dyDescent="0.25">
      <c r="A21" s="111">
        <v>2</v>
      </c>
      <c r="B21" s="112" t="s">
        <v>173</v>
      </c>
      <c r="C21" s="113" t="s">
        <v>1084</v>
      </c>
      <c r="D21" s="114" t="s">
        <v>1096</v>
      </c>
      <c r="E21" s="115">
        <v>303977206</v>
      </c>
      <c r="F21" s="115">
        <v>203784</v>
      </c>
      <c r="G21" s="116">
        <v>107797</v>
      </c>
      <c r="H21" s="111" t="s">
        <v>1097</v>
      </c>
      <c r="I21" s="117">
        <v>44733</v>
      </c>
      <c r="J21" s="114" t="s">
        <v>1098</v>
      </c>
      <c r="K21" s="114" t="s">
        <v>1099</v>
      </c>
      <c r="L21" s="118">
        <v>2.9399999999999999E-2</v>
      </c>
      <c r="M21" s="119">
        <v>431.2</v>
      </c>
      <c r="N21" s="120">
        <f>+VLOOKUP('[1]таблица 19 (3)'!H21,'[1]Отчет (лист 1)'!G:Q,11,0)/1000</f>
        <v>466412.83</v>
      </c>
      <c r="O21" s="121" t="s">
        <v>184</v>
      </c>
      <c r="P21" s="121" t="s">
        <v>27</v>
      </c>
      <c r="Q21" s="140" t="s">
        <v>1100</v>
      </c>
      <c r="R21" s="140" t="s">
        <v>1101</v>
      </c>
      <c r="S21" s="122" t="s">
        <v>1064</v>
      </c>
      <c r="T21" s="122" t="s">
        <v>1065</v>
      </c>
      <c r="U21" s="123" t="s">
        <v>1102</v>
      </c>
      <c r="V21" s="124"/>
      <c r="W21" s="124">
        <v>3240329</v>
      </c>
      <c r="X21" s="125"/>
      <c r="Y21" s="126"/>
      <c r="AL21" s="128">
        <v>2019</v>
      </c>
      <c r="AQ21" s="131"/>
    </row>
    <row r="22" spans="1:55" ht="75" x14ac:dyDescent="0.25">
      <c r="A22" s="111">
        <v>3</v>
      </c>
      <c r="B22" s="112" t="s">
        <v>173</v>
      </c>
      <c r="C22" s="113" t="s">
        <v>1084</v>
      </c>
      <c r="D22" s="114" t="s">
        <v>1096</v>
      </c>
      <c r="E22" s="115">
        <v>303977206</v>
      </c>
      <c r="F22" s="115">
        <v>203784</v>
      </c>
      <c r="G22" s="116">
        <v>107854</v>
      </c>
      <c r="H22" s="111" t="s">
        <v>1103</v>
      </c>
      <c r="I22" s="117">
        <v>44733</v>
      </c>
      <c r="J22" s="114" t="s">
        <v>1104</v>
      </c>
      <c r="K22" s="114" t="s">
        <v>1105</v>
      </c>
      <c r="L22" s="118">
        <v>3.7400000000000003E-2</v>
      </c>
      <c r="M22" s="119">
        <v>374.43</v>
      </c>
      <c r="N22" s="120">
        <f>+VLOOKUP('[1]таблица 19 (3)'!H22,'[1]Отчет (лист 1)'!G:Q,11,0)/1000</f>
        <v>465921.44650000002</v>
      </c>
      <c r="O22" s="121" t="s">
        <v>184</v>
      </c>
      <c r="P22" s="121" t="s">
        <v>27</v>
      </c>
      <c r="Q22" s="140" t="s">
        <v>1106</v>
      </c>
      <c r="R22" s="140" t="s">
        <v>1107</v>
      </c>
      <c r="S22" s="122" t="s">
        <v>1064</v>
      </c>
      <c r="T22" s="122" t="s">
        <v>1065</v>
      </c>
      <c r="U22" s="123" t="s">
        <v>1108</v>
      </c>
      <c r="V22" s="124" t="s">
        <v>184</v>
      </c>
      <c r="W22" s="124">
        <v>3240330</v>
      </c>
      <c r="X22" s="125"/>
      <c r="Y22" s="126"/>
      <c r="AJ22" s="129" t="s">
        <v>184</v>
      </c>
      <c r="AL22" s="128">
        <v>2019</v>
      </c>
      <c r="AQ22" s="131"/>
    </row>
    <row r="23" spans="1:55" ht="56.25" x14ac:dyDescent="0.25">
      <c r="A23" s="111">
        <v>4</v>
      </c>
      <c r="B23" s="112" t="s">
        <v>173</v>
      </c>
      <c r="C23" s="113" t="s">
        <v>1084</v>
      </c>
      <c r="D23" s="114" t="s">
        <v>1109</v>
      </c>
      <c r="E23" s="115">
        <v>305890820</v>
      </c>
      <c r="F23" s="115">
        <v>186657</v>
      </c>
      <c r="G23" s="116" t="s">
        <v>1110</v>
      </c>
      <c r="H23" s="111" t="s">
        <v>1111</v>
      </c>
      <c r="I23" s="117">
        <v>44616</v>
      </c>
      <c r="J23" s="114" t="s">
        <v>1112</v>
      </c>
      <c r="K23" s="114" t="s">
        <v>1113</v>
      </c>
      <c r="L23" s="118">
        <v>6.2E-2</v>
      </c>
      <c r="M23" s="119">
        <v>218.1</v>
      </c>
      <c r="N23" s="120">
        <f>+VLOOKUP('[1]таблица 19 (3)'!H23,'[1]Отчет (лист 1)'!G:Q,11,0)/1000</f>
        <v>203467.5</v>
      </c>
      <c r="O23" s="121" t="s">
        <v>184</v>
      </c>
      <c r="P23" s="121" t="s">
        <v>27</v>
      </c>
      <c r="Q23" s="140" t="s">
        <v>1114</v>
      </c>
      <c r="R23" s="140" t="s">
        <v>1115</v>
      </c>
      <c r="S23" s="122" t="s">
        <v>1054</v>
      </c>
      <c r="T23" s="122" t="s">
        <v>1055</v>
      </c>
      <c r="U23" s="123" t="s">
        <v>1116</v>
      </c>
      <c r="V23" s="124">
        <v>203467.5</v>
      </c>
      <c r="W23" s="124">
        <v>3240331</v>
      </c>
      <c r="X23" s="125">
        <v>44708</v>
      </c>
      <c r="Y23" s="126">
        <v>92</v>
      </c>
      <c r="Z23" s="127" t="s">
        <v>1117</v>
      </c>
      <c r="AC23" s="129" t="s">
        <v>1118</v>
      </c>
      <c r="AH23" s="130" t="s">
        <v>1057</v>
      </c>
      <c r="AL23" s="128">
        <v>2019</v>
      </c>
      <c r="AQ23" s="131"/>
    </row>
    <row r="24" spans="1:55" ht="56.25" x14ac:dyDescent="0.25">
      <c r="A24" s="111">
        <v>5</v>
      </c>
      <c r="B24" s="112" t="s">
        <v>173</v>
      </c>
      <c r="C24" s="113" t="s">
        <v>1084</v>
      </c>
      <c r="D24" s="114" t="s">
        <v>1119</v>
      </c>
      <c r="E24" s="115">
        <v>306633419</v>
      </c>
      <c r="F24" s="115">
        <v>195973</v>
      </c>
      <c r="G24" s="116">
        <v>103639</v>
      </c>
      <c r="H24" s="111" t="s">
        <v>1120</v>
      </c>
      <c r="I24" s="117">
        <v>44616</v>
      </c>
      <c r="J24" s="114" t="s">
        <v>1121</v>
      </c>
      <c r="K24" s="114" t="s">
        <v>1122</v>
      </c>
      <c r="L24" s="118">
        <v>4.7999999999999996E-3</v>
      </c>
      <c r="M24" s="119">
        <v>59.9</v>
      </c>
      <c r="N24" s="120">
        <f>+VLOOKUP('[1]таблица 19 (3)'!H24,'[1]Отчет (лист 1)'!G:Q,11,0)/1000</f>
        <v>366802.2</v>
      </c>
      <c r="O24" s="121"/>
      <c r="P24" s="121" t="s">
        <v>27</v>
      </c>
      <c r="Q24" s="140" t="s">
        <v>1123</v>
      </c>
      <c r="R24" s="140" t="s">
        <v>1124</v>
      </c>
      <c r="S24" s="141" t="s">
        <v>1125</v>
      </c>
      <c r="T24" s="138">
        <v>44692</v>
      </c>
      <c r="U24" s="123" t="s">
        <v>1126</v>
      </c>
      <c r="V24" s="124">
        <v>366802.2</v>
      </c>
      <c r="W24" s="124">
        <v>3240332</v>
      </c>
      <c r="X24" s="125">
        <v>44708</v>
      </c>
      <c r="Y24" s="126">
        <v>92</v>
      </c>
      <c r="Z24" s="127">
        <v>95497</v>
      </c>
      <c r="AC24" s="129" t="s">
        <v>1127</v>
      </c>
      <c r="AH24" s="130" t="s">
        <v>1057</v>
      </c>
      <c r="AL24" s="128">
        <v>2019</v>
      </c>
      <c r="AQ24" s="131"/>
    </row>
    <row r="25" spans="1:55" ht="37.5" x14ac:dyDescent="0.25">
      <c r="A25" s="111">
        <v>6</v>
      </c>
      <c r="B25" s="112" t="s">
        <v>173</v>
      </c>
      <c r="C25" s="113" t="s">
        <v>1084</v>
      </c>
      <c r="D25" s="114" t="s">
        <v>1128</v>
      </c>
      <c r="E25" s="115">
        <v>308417755</v>
      </c>
      <c r="F25" s="115">
        <v>322431</v>
      </c>
      <c r="G25" s="116">
        <v>167055</v>
      </c>
      <c r="H25" s="111" t="s">
        <v>1129</v>
      </c>
      <c r="I25" s="138">
        <v>44761</v>
      </c>
      <c r="J25" s="114" t="s">
        <v>1130</v>
      </c>
      <c r="K25" s="114" t="s">
        <v>1131</v>
      </c>
      <c r="L25" s="142">
        <v>144.6</v>
      </c>
      <c r="M25" s="119">
        <v>84.26</v>
      </c>
      <c r="N25" s="120">
        <f>+VLOOKUP('[1]таблица 19 (3)'!H25,'[1]Отчет (лист 1)'!G:Q,11,0)/1000</f>
        <v>792013.7</v>
      </c>
      <c r="O25" s="121" t="s">
        <v>27</v>
      </c>
      <c r="P25" s="121"/>
      <c r="Q25" s="122" t="s">
        <v>184</v>
      </c>
      <c r="R25" s="122"/>
      <c r="S25" s="141"/>
      <c r="T25" s="138"/>
      <c r="U25" s="123" t="s">
        <v>1132</v>
      </c>
      <c r="V25" s="124"/>
      <c r="W25" s="124"/>
      <c r="X25" s="125"/>
      <c r="Y25" s="126"/>
      <c r="AQ25" s="143">
        <v>44902</v>
      </c>
    </row>
    <row r="26" spans="1:55" ht="37.5" x14ac:dyDescent="0.25">
      <c r="A26" s="111">
        <v>7</v>
      </c>
      <c r="B26" s="112" t="s">
        <v>173</v>
      </c>
      <c r="C26" s="113" t="s">
        <v>1084</v>
      </c>
      <c r="D26" s="114" t="s">
        <v>1128</v>
      </c>
      <c r="E26" s="115">
        <v>308417755</v>
      </c>
      <c r="F26" s="115">
        <v>322431</v>
      </c>
      <c r="G26" s="116">
        <v>167056</v>
      </c>
      <c r="H26" s="111" t="s">
        <v>1133</v>
      </c>
      <c r="I26" s="138">
        <v>44761</v>
      </c>
      <c r="J26" s="114" t="s">
        <v>1134</v>
      </c>
      <c r="K26" s="114" t="s">
        <v>1131</v>
      </c>
      <c r="L26" s="142">
        <v>156.80000000000001</v>
      </c>
      <c r="M26" s="142">
        <v>92</v>
      </c>
      <c r="N26" s="120">
        <f>+VLOOKUP('[1]таблица 19 (3)'!H26,'[1]Отчет (лист 1)'!G:Q,11,0)/1000</f>
        <v>792013.7</v>
      </c>
      <c r="O26" s="121" t="s">
        <v>27</v>
      </c>
      <c r="P26" s="121"/>
      <c r="Q26" s="122" t="s">
        <v>184</v>
      </c>
      <c r="R26" s="122"/>
      <c r="S26" s="141"/>
      <c r="T26" s="138"/>
      <c r="U26" s="123" t="s">
        <v>1132</v>
      </c>
      <c r="V26" s="124" t="s">
        <v>184</v>
      </c>
      <c r="W26" s="124"/>
      <c r="X26" s="125"/>
      <c r="Y26" s="126"/>
      <c r="AQ26" s="143">
        <v>44902</v>
      </c>
    </row>
    <row r="27" spans="1:55" ht="56.25" x14ac:dyDescent="0.25">
      <c r="A27" s="111">
        <v>8</v>
      </c>
      <c r="B27" s="112" t="s">
        <v>173</v>
      </c>
      <c r="C27" s="113" t="s">
        <v>1084</v>
      </c>
      <c r="D27" s="144" t="s">
        <v>1135</v>
      </c>
      <c r="E27" s="115">
        <v>511206047</v>
      </c>
      <c r="F27" s="115">
        <v>298619</v>
      </c>
      <c r="G27" s="136" t="s">
        <v>1136</v>
      </c>
      <c r="H27" s="137" t="s">
        <v>1137</v>
      </c>
      <c r="I27" s="138">
        <v>44803</v>
      </c>
      <c r="J27" s="114" t="s">
        <v>1138</v>
      </c>
      <c r="K27" s="114" t="s">
        <v>1139</v>
      </c>
      <c r="L27" s="118"/>
      <c r="M27" s="119"/>
      <c r="N27" s="120">
        <f>+VLOOKUP('[1]таблица 19 (3)'!H27,'[1]Отчет (лист 1)'!G:Q,11,0)/1000</f>
        <v>542546</v>
      </c>
      <c r="O27" s="121" t="s">
        <v>27</v>
      </c>
      <c r="P27" s="121"/>
      <c r="Q27" s="122" t="s">
        <v>184</v>
      </c>
      <c r="R27" s="122"/>
      <c r="S27" s="141"/>
      <c r="T27" s="138"/>
      <c r="U27" s="123" t="s">
        <v>1140</v>
      </c>
      <c r="V27" s="124"/>
      <c r="W27" s="124"/>
      <c r="X27" s="125"/>
      <c r="Y27" s="126"/>
      <c r="AQ27" s="131"/>
    </row>
    <row r="28" spans="1:55" ht="37.5" x14ac:dyDescent="0.25">
      <c r="A28" s="111">
        <v>9</v>
      </c>
      <c r="B28" s="112" t="s">
        <v>173</v>
      </c>
      <c r="C28" s="113" t="s">
        <v>1084</v>
      </c>
      <c r="D28" s="136" t="s">
        <v>1141</v>
      </c>
      <c r="E28" s="115">
        <v>307536134</v>
      </c>
      <c r="F28" s="115">
        <v>272432</v>
      </c>
      <c r="G28" s="136" t="s">
        <v>1142</v>
      </c>
      <c r="H28" s="137" t="s">
        <v>1143</v>
      </c>
      <c r="I28" s="138">
        <v>44803</v>
      </c>
      <c r="J28" s="114" t="s">
        <v>1144</v>
      </c>
      <c r="K28" s="114" t="s">
        <v>1145</v>
      </c>
      <c r="L28" s="118"/>
      <c r="M28" s="119"/>
      <c r="N28" s="120">
        <f>+VLOOKUP('[1]таблица 19 (3)'!H28,'[1]Отчет (лист 1)'!G:Q,11,0)/1000</f>
        <v>534832.9</v>
      </c>
      <c r="O28" s="121" t="s">
        <v>27</v>
      </c>
      <c r="P28" s="121"/>
      <c r="Q28" s="122" t="s">
        <v>184</v>
      </c>
      <c r="R28" s="122"/>
      <c r="S28" s="141"/>
      <c r="T28" s="138"/>
      <c r="U28" s="123" t="s">
        <v>1146</v>
      </c>
      <c r="V28" s="124"/>
      <c r="W28" s="124"/>
      <c r="X28" s="125"/>
      <c r="Y28" s="126"/>
      <c r="AQ28" s="131" t="s">
        <v>1147</v>
      </c>
    </row>
    <row r="29" spans="1:55" s="155" customFormat="1" ht="56.25" x14ac:dyDescent="0.25">
      <c r="A29" s="113">
        <v>10</v>
      </c>
      <c r="B29" s="145" t="s">
        <v>173</v>
      </c>
      <c r="C29" s="113" t="s">
        <v>1084</v>
      </c>
      <c r="D29" s="144" t="s">
        <v>1148</v>
      </c>
      <c r="E29" s="114">
        <v>565135740</v>
      </c>
      <c r="F29" s="141">
        <v>233883</v>
      </c>
      <c r="G29" s="136" t="s">
        <v>1149</v>
      </c>
      <c r="H29" s="146" t="s">
        <v>1150</v>
      </c>
      <c r="I29" s="138">
        <v>44803</v>
      </c>
      <c r="J29" s="114" t="s">
        <v>1138</v>
      </c>
      <c r="K29" s="114" t="s">
        <v>1151</v>
      </c>
      <c r="L29" s="147"/>
      <c r="M29" s="148"/>
      <c r="N29" s="120">
        <f>+VLOOKUP('[1]таблица 19 (3)'!H29,'[1]Отчет (лист 1)'!G:Q,11,0)/1000</f>
        <v>361500</v>
      </c>
      <c r="O29" s="149" t="s">
        <v>184</v>
      </c>
      <c r="P29" s="149" t="s">
        <v>27</v>
      </c>
      <c r="Q29" s="140" t="s">
        <v>1152</v>
      </c>
      <c r="R29" s="140" t="s">
        <v>1153</v>
      </c>
      <c r="S29" s="150"/>
      <c r="T29" s="151"/>
      <c r="U29" s="123" t="s">
        <v>1154</v>
      </c>
      <c r="V29" s="123"/>
      <c r="W29" s="123"/>
      <c r="X29" s="152"/>
      <c r="Y29" s="153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54"/>
      <c r="AQ29" s="114"/>
      <c r="AR29" s="87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</row>
    <row r="30" spans="1:55" s="155" customFormat="1" ht="56.25" x14ac:dyDescent="0.25">
      <c r="A30" s="113">
        <v>11</v>
      </c>
      <c r="B30" s="145" t="s">
        <v>173</v>
      </c>
      <c r="C30" s="113" t="s">
        <v>1084</v>
      </c>
      <c r="D30" s="144" t="s">
        <v>1155</v>
      </c>
      <c r="E30" s="114">
        <v>306744762</v>
      </c>
      <c r="F30" s="141">
        <v>241798</v>
      </c>
      <c r="G30" s="136" t="s">
        <v>1156</v>
      </c>
      <c r="H30" s="146" t="s">
        <v>1157</v>
      </c>
      <c r="I30" s="138">
        <v>44803</v>
      </c>
      <c r="J30" s="114" t="s">
        <v>1158</v>
      </c>
      <c r="K30" s="114" t="s">
        <v>1159</v>
      </c>
      <c r="L30" s="156">
        <v>352</v>
      </c>
      <c r="M30" s="156">
        <v>100</v>
      </c>
      <c r="N30" s="120">
        <f>+VLOOKUP('[1]таблица 19 (3)'!H30,'[1]Отчет (лист 1)'!G:Q,11,0)/1000</f>
        <v>450000</v>
      </c>
      <c r="O30" s="149" t="s">
        <v>27</v>
      </c>
      <c r="P30" s="149"/>
      <c r="Q30" s="140" t="s">
        <v>184</v>
      </c>
      <c r="R30" s="140"/>
      <c r="S30" s="150"/>
      <c r="T30" s="151"/>
      <c r="U30" s="123" t="s">
        <v>1160</v>
      </c>
      <c r="V30" s="123"/>
      <c r="W30" s="123"/>
      <c r="X30" s="152"/>
      <c r="Y30" s="153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54"/>
      <c r="AQ30" s="114"/>
      <c r="AR30" s="87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</row>
    <row r="31" spans="1:55" s="155" customFormat="1" ht="56.25" x14ac:dyDescent="0.25">
      <c r="A31" s="113">
        <v>12</v>
      </c>
      <c r="B31" s="145" t="s">
        <v>173</v>
      </c>
      <c r="C31" s="113" t="s">
        <v>1084</v>
      </c>
      <c r="D31" s="144" t="s">
        <v>1161</v>
      </c>
      <c r="E31" s="114">
        <v>597302983</v>
      </c>
      <c r="F31" s="141">
        <v>242680</v>
      </c>
      <c r="G31" s="136" t="s">
        <v>1162</v>
      </c>
      <c r="H31" s="146" t="s">
        <v>1163</v>
      </c>
      <c r="I31" s="138">
        <v>44803</v>
      </c>
      <c r="J31" s="114" t="s">
        <v>1138</v>
      </c>
      <c r="K31" s="114" t="s">
        <v>1164</v>
      </c>
      <c r="L31" s="147"/>
      <c r="M31" s="148"/>
      <c r="N31" s="120">
        <f>+VLOOKUP('[1]таблица 19 (3)'!H31,'[1]Отчет (лист 1)'!G:Q,11,0)/1000</f>
        <v>361500</v>
      </c>
      <c r="O31" s="149" t="s">
        <v>184</v>
      </c>
      <c r="P31" s="149" t="s">
        <v>27</v>
      </c>
      <c r="Q31" s="140" t="s">
        <v>1165</v>
      </c>
      <c r="R31" s="140" t="s">
        <v>1166</v>
      </c>
      <c r="S31" s="150"/>
      <c r="T31" s="151"/>
      <c r="U31" s="123" t="s">
        <v>1154</v>
      </c>
      <c r="V31" s="123"/>
      <c r="W31" s="123"/>
      <c r="X31" s="152"/>
      <c r="Y31" s="153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54"/>
      <c r="AQ31" s="114"/>
      <c r="AR31" s="87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</row>
    <row r="32" spans="1:55" s="155" customFormat="1" ht="37.5" x14ac:dyDescent="0.25">
      <c r="A32" s="113">
        <v>13</v>
      </c>
      <c r="B32" s="145" t="s">
        <v>173</v>
      </c>
      <c r="C32" s="113" t="s">
        <v>1084</v>
      </c>
      <c r="D32" s="146" t="s">
        <v>1167</v>
      </c>
      <c r="E32" s="114">
        <v>304608623</v>
      </c>
      <c r="F32" s="141">
        <v>233836</v>
      </c>
      <c r="G32" s="136" t="s">
        <v>1168</v>
      </c>
      <c r="H32" s="146" t="s">
        <v>1169</v>
      </c>
      <c r="I32" s="138">
        <v>44803</v>
      </c>
      <c r="J32" s="114" t="s">
        <v>1170</v>
      </c>
      <c r="K32" s="114" t="s">
        <v>1171</v>
      </c>
      <c r="L32" s="147"/>
      <c r="M32" s="148"/>
      <c r="N32" s="120">
        <f>+VLOOKUP('[1]таблица 19 (3)'!H32,'[1]Отчет (лист 1)'!G:Q,11,0)/1000</f>
        <v>585000</v>
      </c>
      <c r="O32" s="149" t="s">
        <v>27</v>
      </c>
      <c r="P32" s="149"/>
      <c r="Q32" s="140" t="s">
        <v>184</v>
      </c>
      <c r="R32" s="140"/>
      <c r="S32" s="150"/>
      <c r="T32" s="151"/>
      <c r="U32" s="123" t="s">
        <v>1172</v>
      </c>
      <c r="V32" s="123"/>
      <c r="W32" s="123"/>
      <c r="X32" s="152"/>
      <c r="Y32" s="153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54"/>
      <c r="AQ32" s="114"/>
      <c r="AR32" s="87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</row>
    <row r="33" spans="1:55" s="155" customFormat="1" ht="75" x14ac:dyDescent="0.25">
      <c r="A33" s="113">
        <v>14</v>
      </c>
      <c r="B33" s="145" t="s">
        <v>173</v>
      </c>
      <c r="C33" s="113" t="s">
        <v>1084</v>
      </c>
      <c r="D33" s="144" t="s">
        <v>1173</v>
      </c>
      <c r="E33" s="114">
        <v>300922514</v>
      </c>
      <c r="F33" s="141">
        <v>298864</v>
      </c>
      <c r="G33" s="136" t="s">
        <v>1174</v>
      </c>
      <c r="H33" s="146" t="s">
        <v>1175</v>
      </c>
      <c r="I33" s="138">
        <v>44834</v>
      </c>
      <c r="J33" s="157" t="s">
        <v>1176</v>
      </c>
      <c r="K33" s="144" t="s">
        <v>1177</v>
      </c>
      <c r="L33" s="156">
        <v>5841.4</v>
      </c>
      <c r="M33" s="156">
        <v>5796</v>
      </c>
      <c r="N33" s="120">
        <f>+VLOOKUP('[1]таблица 19 (3)'!H33,'[1]Отчет (лист 1)'!G:Q,11,0)/1000</f>
        <v>299947.96799999999</v>
      </c>
      <c r="O33" s="149" t="s">
        <v>27</v>
      </c>
      <c r="P33" s="149"/>
      <c r="Q33" s="140"/>
      <c r="R33" s="140"/>
      <c r="S33" s="150"/>
      <c r="T33" s="151"/>
      <c r="U33" s="123" t="s">
        <v>1178</v>
      </c>
      <c r="V33" s="123"/>
      <c r="W33" s="123"/>
      <c r="X33" s="158"/>
      <c r="Y33" s="159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14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</row>
    <row r="34" spans="1:55" s="155" customFormat="1" ht="56.25" x14ac:dyDescent="0.25">
      <c r="A34" s="113">
        <v>15</v>
      </c>
      <c r="B34" s="145" t="s">
        <v>173</v>
      </c>
      <c r="C34" s="113" t="s">
        <v>1084</v>
      </c>
      <c r="D34" s="146" t="s">
        <v>1179</v>
      </c>
      <c r="E34" s="114">
        <v>505171134</v>
      </c>
      <c r="F34" s="141">
        <v>122561</v>
      </c>
      <c r="G34" s="136" t="s">
        <v>1180</v>
      </c>
      <c r="H34" s="146" t="s">
        <v>1181</v>
      </c>
      <c r="I34" s="138">
        <v>44834</v>
      </c>
      <c r="J34" s="114" t="s">
        <v>1138</v>
      </c>
      <c r="K34" s="144" t="s">
        <v>1182</v>
      </c>
      <c r="L34" s="147"/>
      <c r="M34" s="148"/>
      <c r="N34" s="120">
        <f>+VLOOKUP('[1]таблица 19 (3)'!H34,'[1]Отчет (лист 1)'!G:Q,11,0)/1000</f>
        <v>388500</v>
      </c>
      <c r="O34" s="149" t="s">
        <v>184</v>
      </c>
      <c r="P34" s="149" t="s">
        <v>27</v>
      </c>
      <c r="Q34" s="140" t="s">
        <v>1183</v>
      </c>
      <c r="R34" s="140" t="s">
        <v>1184</v>
      </c>
      <c r="S34" s="150"/>
      <c r="T34" s="151"/>
      <c r="U34" s="123" t="s">
        <v>1154</v>
      </c>
      <c r="V34" s="123"/>
      <c r="W34" s="123"/>
      <c r="X34" s="158"/>
      <c r="Y34" s="159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14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</row>
    <row r="35" spans="1:55" s="155" customFormat="1" ht="56.25" x14ac:dyDescent="0.25">
      <c r="A35" s="113">
        <v>16</v>
      </c>
      <c r="B35" s="145" t="s">
        <v>173</v>
      </c>
      <c r="C35" s="113" t="s">
        <v>1084</v>
      </c>
      <c r="D35" s="144" t="s">
        <v>1185</v>
      </c>
      <c r="E35" s="114">
        <v>532014988</v>
      </c>
      <c r="F35" s="141">
        <v>322412</v>
      </c>
      <c r="G35" s="136" t="s">
        <v>1186</v>
      </c>
      <c r="H35" s="146" t="s">
        <v>1187</v>
      </c>
      <c r="I35" s="138">
        <v>44834</v>
      </c>
      <c r="J35" s="114" t="s">
        <v>1138</v>
      </c>
      <c r="K35" s="144" t="s">
        <v>1188</v>
      </c>
      <c r="L35" s="147"/>
      <c r="M35" s="148"/>
      <c r="N35" s="120">
        <f>+VLOOKUP('[1]таблица 19 (3)'!H35,'[1]Отчет (лист 1)'!G:Q,11,0)/1000</f>
        <v>325500</v>
      </c>
      <c r="O35" s="149" t="s">
        <v>184</v>
      </c>
      <c r="P35" s="149" t="s">
        <v>27</v>
      </c>
      <c r="Q35" s="140" t="s">
        <v>1189</v>
      </c>
      <c r="R35" s="140" t="s">
        <v>1153</v>
      </c>
      <c r="S35" s="150"/>
      <c r="T35" s="151"/>
      <c r="U35" s="123" t="s">
        <v>1154</v>
      </c>
      <c r="V35" s="123"/>
      <c r="W35" s="123"/>
      <c r="X35" s="158"/>
      <c r="Y35" s="159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14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</row>
    <row r="36" spans="1:55" s="155" customFormat="1" ht="37.5" x14ac:dyDescent="0.25">
      <c r="A36" s="113">
        <v>17</v>
      </c>
      <c r="B36" s="145" t="s">
        <v>173</v>
      </c>
      <c r="C36" s="113" t="s">
        <v>1084</v>
      </c>
      <c r="D36" s="144" t="s">
        <v>1190</v>
      </c>
      <c r="E36" s="114">
        <v>304948407</v>
      </c>
      <c r="F36" s="141">
        <v>306960</v>
      </c>
      <c r="G36" s="136" t="s">
        <v>1191</v>
      </c>
      <c r="H36" s="146" t="s">
        <v>1192</v>
      </c>
      <c r="I36" s="138">
        <v>44834</v>
      </c>
      <c r="J36" s="157" t="s">
        <v>1193</v>
      </c>
      <c r="K36" s="144" t="s">
        <v>1194</v>
      </c>
      <c r="L36" s="147"/>
      <c r="M36" s="148"/>
      <c r="N36" s="120">
        <f>+VLOOKUP('[1]таблица 19 (3)'!H36,'[1]Отчет (лист 1)'!G:Q,11,0)/1000</f>
        <v>604800</v>
      </c>
      <c r="O36" s="149" t="s">
        <v>27</v>
      </c>
      <c r="P36" s="149"/>
      <c r="Q36" s="140"/>
      <c r="R36" s="140"/>
      <c r="S36" s="150"/>
      <c r="T36" s="151"/>
      <c r="U36" s="123" t="s">
        <v>1178</v>
      </c>
      <c r="V36" s="123"/>
      <c r="W36" s="123"/>
      <c r="X36" s="158"/>
      <c r="Y36" s="159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14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</row>
    <row r="37" spans="1:55" s="155" customFormat="1" ht="37.5" x14ac:dyDescent="0.25">
      <c r="A37" s="113">
        <v>18</v>
      </c>
      <c r="B37" s="145" t="s">
        <v>173</v>
      </c>
      <c r="C37" s="113" t="s">
        <v>1084</v>
      </c>
      <c r="D37" s="144" t="s">
        <v>1195</v>
      </c>
      <c r="E37" s="114">
        <v>304961234</v>
      </c>
      <c r="F37" s="141">
        <v>168219</v>
      </c>
      <c r="G37" s="136" t="s">
        <v>1196</v>
      </c>
      <c r="H37" s="146" t="s">
        <v>1197</v>
      </c>
      <c r="I37" s="138">
        <v>44834</v>
      </c>
      <c r="J37" s="157" t="s">
        <v>1198</v>
      </c>
      <c r="K37" s="150" t="s">
        <v>1199</v>
      </c>
      <c r="L37" s="147"/>
      <c r="M37" s="148"/>
      <c r="N37" s="120">
        <f>+VLOOKUP('[1]таблица 19 (3)'!H37,'[1]Отчет (лист 1)'!G:Q,11,0)/1000</f>
        <v>1996847.9310000001</v>
      </c>
      <c r="O37" s="149" t="s">
        <v>27</v>
      </c>
      <c r="P37" s="149"/>
      <c r="Q37" s="140"/>
      <c r="R37" s="140"/>
      <c r="S37" s="150"/>
      <c r="T37" s="151"/>
      <c r="U37" s="123" t="s">
        <v>1178</v>
      </c>
      <c r="V37" s="123"/>
      <c r="W37" s="123"/>
      <c r="X37" s="158"/>
      <c r="Y37" s="159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14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</row>
    <row r="38" spans="1:55" s="155" customFormat="1" ht="56.25" x14ac:dyDescent="0.25">
      <c r="A38" s="113">
        <v>19</v>
      </c>
      <c r="B38" s="145" t="s">
        <v>173</v>
      </c>
      <c r="C38" s="113" t="s">
        <v>1084</v>
      </c>
      <c r="D38" s="144" t="s">
        <v>1200</v>
      </c>
      <c r="E38" s="114">
        <v>300987529</v>
      </c>
      <c r="F38" s="141">
        <v>200385</v>
      </c>
      <c r="G38" s="136" t="s">
        <v>1201</v>
      </c>
      <c r="H38" s="146" t="s">
        <v>1202</v>
      </c>
      <c r="I38" s="138">
        <v>44834</v>
      </c>
      <c r="J38" s="157" t="s">
        <v>1203</v>
      </c>
      <c r="K38" s="144" t="s">
        <v>1204</v>
      </c>
      <c r="L38" s="147"/>
      <c r="M38" s="148"/>
      <c r="N38" s="120">
        <f>+VLOOKUP('[1]таблица 19 (3)'!H38,'[1]Отчет (лист 1)'!G:Q,11,0)/1000</f>
        <v>1562435.966</v>
      </c>
      <c r="O38" s="149" t="s">
        <v>27</v>
      </c>
      <c r="P38" s="149"/>
      <c r="Q38" s="140"/>
      <c r="R38" s="140"/>
      <c r="S38" s="150"/>
      <c r="T38" s="151"/>
      <c r="U38" s="123" t="s">
        <v>1178</v>
      </c>
      <c r="V38" s="123"/>
      <c r="W38" s="123"/>
      <c r="X38" s="158"/>
      <c r="Y38" s="159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14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</row>
    <row r="39" spans="1:55" s="155" customFormat="1" ht="78" x14ac:dyDescent="0.25">
      <c r="A39" s="113">
        <v>20</v>
      </c>
      <c r="B39" s="145" t="s">
        <v>173</v>
      </c>
      <c r="C39" s="113" t="s">
        <v>1084</v>
      </c>
      <c r="D39" s="160" t="s">
        <v>1205</v>
      </c>
      <c r="E39" s="114">
        <v>592527105</v>
      </c>
      <c r="F39" s="141">
        <v>230569</v>
      </c>
      <c r="G39" s="136" t="s">
        <v>1206</v>
      </c>
      <c r="H39" s="146" t="s">
        <v>1207</v>
      </c>
      <c r="I39" s="138">
        <v>44862</v>
      </c>
      <c r="J39" s="161" t="s">
        <v>1208</v>
      </c>
      <c r="K39" s="162" t="s">
        <v>1209</v>
      </c>
      <c r="L39" s="147"/>
      <c r="M39" s="148"/>
      <c r="N39" s="120">
        <f>+VLOOKUP('[1]таблица 19 (3)'!H39,'[1]Отчет (лист 1)'!G:Q,11,0)/1000</f>
        <v>482521.31199999998</v>
      </c>
      <c r="O39" s="149" t="s">
        <v>184</v>
      </c>
      <c r="P39" s="149" t="s">
        <v>27</v>
      </c>
      <c r="Q39" s="140" t="s">
        <v>1210</v>
      </c>
      <c r="R39" s="140" t="s">
        <v>1184</v>
      </c>
      <c r="S39" s="150"/>
      <c r="T39" s="151"/>
      <c r="U39" s="123" t="s">
        <v>1154</v>
      </c>
      <c r="V39" s="123"/>
      <c r="W39" s="123"/>
      <c r="X39" s="158"/>
      <c r="Y39" s="159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14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</row>
    <row r="40" spans="1:55" s="155" customFormat="1" ht="72" x14ac:dyDescent="0.25">
      <c r="A40" s="113">
        <v>21</v>
      </c>
      <c r="B40" s="145" t="s">
        <v>173</v>
      </c>
      <c r="C40" s="113" t="s">
        <v>1084</v>
      </c>
      <c r="D40" s="163" t="s">
        <v>1211</v>
      </c>
      <c r="E40" s="114">
        <v>306504332</v>
      </c>
      <c r="F40" s="141">
        <v>331586</v>
      </c>
      <c r="G40" s="136" t="s">
        <v>1212</v>
      </c>
      <c r="H40" s="146" t="s">
        <v>1213</v>
      </c>
      <c r="I40" s="138">
        <v>44862</v>
      </c>
      <c r="J40" s="164" t="s">
        <v>1214</v>
      </c>
      <c r="K40" s="165" t="s">
        <v>1215</v>
      </c>
      <c r="L40" s="147" t="s">
        <v>1215</v>
      </c>
      <c r="M40" s="148" t="s">
        <v>1215</v>
      </c>
      <c r="N40" s="120">
        <f>+VLOOKUP('[1]таблица 19 (3)'!H40,'[1]Отчет (лист 1)'!G:Q,11,0)/1000</f>
        <v>228729.5</v>
      </c>
      <c r="O40" s="149" t="s">
        <v>184</v>
      </c>
      <c r="P40" s="149" t="s">
        <v>27</v>
      </c>
      <c r="Q40" s="140" t="s">
        <v>642</v>
      </c>
      <c r="R40" s="140" t="s">
        <v>1216</v>
      </c>
      <c r="S40" s="150" t="s">
        <v>184</v>
      </c>
      <c r="T40" s="151"/>
      <c r="U40" s="123" t="s">
        <v>1154</v>
      </c>
      <c r="V40" s="123"/>
      <c r="W40" s="123"/>
      <c r="X40" s="158"/>
      <c r="Y40" s="159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14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</row>
    <row r="41" spans="1:55" s="155" customFormat="1" ht="78" x14ac:dyDescent="0.25">
      <c r="A41" s="113">
        <v>22</v>
      </c>
      <c r="B41" s="145" t="s">
        <v>173</v>
      </c>
      <c r="C41" s="113" t="s">
        <v>1084</v>
      </c>
      <c r="D41" s="163" t="s">
        <v>1217</v>
      </c>
      <c r="E41" s="114">
        <v>537320802</v>
      </c>
      <c r="F41" s="141">
        <v>289009</v>
      </c>
      <c r="G41" s="136" t="s">
        <v>1218</v>
      </c>
      <c r="H41" s="146" t="s">
        <v>1219</v>
      </c>
      <c r="I41" s="138">
        <v>44865</v>
      </c>
      <c r="J41" s="166" t="s">
        <v>1220</v>
      </c>
      <c r="K41" s="163" t="s">
        <v>1221</v>
      </c>
      <c r="L41" s="147"/>
      <c r="M41" s="148"/>
      <c r="N41" s="120">
        <f>+VLOOKUP('[1]таблица 19 (3)'!H41,'[1]Отчет (лист 1)'!G:Q,11,0)/1000</f>
        <v>564000</v>
      </c>
      <c r="O41" s="149" t="s">
        <v>184</v>
      </c>
      <c r="P41" s="149" t="s">
        <v>27</v>
      </c>
      <c r="Q41" s="140" t="s">
        <v>1222</v>
      </c>
      <c r="R41" s="140" t="s">
        <v>1216</v>
      </c>
      <c r="S41" s="150"/>
      <c r="T41" s="151"/>
      <c r="U41" s="123" t="s">
        <v>1154</v>
      </c>
      <c r="V41" s="123"/>
      <c r="W41" s="123"/>
      <c r="X41" s="158"/>
      <c r="Y41" s="159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14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</row>
    <row r="42" spans="1:55" s="155" customFormat="1" ht="58.5" x14ac:dyDescent="0.25">
      <c r="A42" s="113">
        <f t="shared" ref="A42:A45" si="0">1+A41</f>
        <v>23</v>
      </c>
      <c r="B42" s="145" t="s">
        <v>173</v>
      </c>
      <c r="C42" s="113" t="s">
        <v>1084</v>
      </c>
      <c r="D42" s="167" t="s">
        <v>1223</v>
      </c>
      <c r="E42" s="114">
        <v>526629857</v>
      </c>
      <c r="F42" s="136" t="s">
        <v>1224</v>
      </c>
      <c r="G42" s="136" t="s">
        <v>1225</v>
      </c>
      <c r="H42" s="146" t="s">
        <v>1226</v>
      </c>
      <c r="I42" s="138">
        <v>44865</v>
      </c>
      <c r="J42" s="166" t="s">
        <v>1220</v>
      </c>
      <c r="K42" s="168" t="s">
        <v>1227</v>
      </c>
      <c r="L42" s="147"/>
      <c r="M42" s="148"/>
      <c r="N42" s="120">
        <f>+VLOOKUP('[1]таблица 19 (3)'!H42,'[1]Отчет (лист 1)'!G:Q,11,0)/1000</f>
        <v>354986.92499999999</v>
      </c>
      <c r="O42" s="149" t="s">
        <v>184</v>
      </c>
      <c r="P42" s="149" t="s">
        <v>27</v>
      </c>
      <c r="Q42" s="140" t="s">
        <v>1228</v>
      </c>
      <c r="R42" s="140" t="s">
        <v>1184</v>
      </c>
      <c r="S42" s="150" t="s">
        <v>184</v>
      </c>
      <c r="T42" s="151"/>
      <c r="U42" s="123" t="s">
        <v>1154</v>
      </c>
      <c r="V42" s="123"/>
      <c r="W42" s="123"/>
      <c r="X42" s="158"/>
      <c r="Y42" s="159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14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</row>
    <row r="43" spans="1:55" s="155" customFormat="1" ht="78" x14ac:dyDescent="0.25">
      <c r="A43" s="113">
        <f t="shared" si="0"/>
        <v>24</v>
      </c>
      <c r="B43" s="145" t="s">
        <v>173</v>
      </c>
      <c r="C43" s="113" t="s">
        <v>1084</v>
      </c>
      <c r="D43" s="163" t="s">
        <v>1229</v>
      </c>
      <c r="E43" s="114">
        <v>461914007</v>
      </c>
      <c r="F43" s="141">
        <v>222841</v>
      </c>
      <c r="G43" s="136" t="s">
        <v>1230</v>
      </c>
      <c r="H43" s="146" t="s">
        <v>1231</v>
      </c>
      <c r="I43" s="138">
        <v>44865</v>
      </c>
      <c r="J43" s="166" t="s">
        <v>1232</v>
      </c>
      <c r="K43" s="169" t="s">
        <v>1233</v>
      </c>
      <c r="L43" s="156">
        <v>360</v>
      </c>
      <c r="M43" s="156">
        <v>255.6</v>
      </c>
      <c r="N43" s="120">
        <f>+VLOOKUP('[1]таблица 19 (3)'!H43,'[1]Отчет (лист 1)'!G:Q,11,0)/1000</f>
        <v>418381.0074</v>
      </c>
      <c r="O43" s="149" t="s">
        <v>184</v>
      </c>
      <c r="P43" s="149" t="s">
        <v>27</v>
      </c>
      <c r="Q43" s="140" t="s">
        <v>1234</v>
      </c>
      <c r="R43" s="140" t="s">
        <v>1184</v>
      </c>
      <c r="S43" s="150"/>
      <c r="T43" s="151"/>
      <c r="U43" s="123" t="s">
        <v>1154</v>
      </c>
      <c r="V43" s="123"/>
      <c r="W43" s="123"/>
      <c r="X43" s="158"/>
      <c r="Y43" s="159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14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</row>
    <row r="44" spans="1:55" s="155" customFormat="1" ht="93" customHeight="1" x14ac:dyDescent="0.25">
      <c r="A44" s="113">
        <f t="shared" si="0"/>
        <v>25</v>
      </c>
      <c r="B44" s="145" t="s">
        <v>173</v>
      </c>
      <c r="C44" s="113" t="s">
        <v>1084</v>
      </c>
      <c r="D44" s="163" t="s">
        <v>1235</v>
      </c>
      <c r="E44" s="114">
        <v>303405473</v>
      </c>
      <c r="F44" s="141">
        <v>200092</v>
      </c>
      <c r="G44" s="136" t="s">
        <v>1236</v>
      </c>
      <c r="H44" s="146" t="s">
        <v>1237</v>
      </c>
      <c r="I44" s="138">
        <v>44865</v>
      </c>
      <c r="J44" s="166" t="s">
        <v>1232</v>
      </c>
      <c r="K44" s="169" t="s">
        <v>1238</v>
      </c>
      <c r="L44" s="147"/>
      <c r="M44" s="148"/>
      <c r="N44" s="120">
        <f>+VLOOKUP('[1]таблица 19 (3)'!H44,'[1]Отчет (лист 1)'!G:Q,11,0)/1000</f>
        <v>211139.97959999999</v>
      </c>
      <c r="O44" s="149" t="s">
        <v>27</v>
      </c>
      <c r="P44" s="149"/>
      <c r="Q44" s="140"/>
      <c r="R44" s="140"/>
      <c r="S44" s="150"/>
      <c r="T44" s="151"/>
      <c r="U44" s="123" t="s">
        <v>1178</v>
      </c>
      <c r="V44" s="123"/>
      <c r="W44" s="123"/>
      <c r="X44" s="158"/>
      <c r="Y44" s="159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14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</row>
    <row r="45" spans="1:55" s="155" customFormat="1" ht="58.5" x14ac:dyDescent="0.25">
      <c r="A45" s="113">
        <f t="shared" si="0"/>
        <v>26</v>
      </c>
      <c r="B45" s="145" t="s">
        <v>173</v>
      </c>
      <c r="C45" s="113" t="s">
        <v>1084</v>
      </c>
      <c r="D45" s="163" t="s">
        <v>1235</v>
      </c>
      <c r="E45" s="114">
        <v>305532513</v>
      </c>
      <c r="F45" s="141">
        <v>200092</v>
      </c>
      <c r="G45" s="136" t="s">
        <v>1239</v>
      </c>
      <c r="H45" s="146" t="s">
        <v>1240</v>
      </c>
      <c r="I45" s="138">
        <v>44865</v>
      </c>
      <c r="J45" s="166" t="s">
        <v>1232</v>
      </c>
      <c r="K45" s="162" t="s">
        <v>1241</v>
      </c>
      <c r="L45" s="147"/>
      <c r="M45" s="148"/>
      <c r="N45" s="120">
        <f>+VLOOKUP('[1]таблица 19 (3)'!H45,'[1]Отчет (лист 1)'!G:Q,11,0)/1000</f>
        <v>84455.969400000002</v>
      </c>
      <c r="O45" s="149" t="s">
        <v>27</v>
      </c>
      <c r="P45" s="149"/>
      <c r="Q45" s="140"/>
      <c r="R45" s="140"/>
      <c r="S45" s="150"/>
      <c r="T45" s="151"/>
      <c r="U45" s="123" t="s">
        <v>1178</v>
      </c>
      <c r="V45" s="123"/>
      <c r="W45" s="123"/>
      <c r="X45" s="158"/>
      <c r="Y45" s="159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14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</row>
    <row r="46" spans="1:55" x14ac:dyDescent="0.25">
      <c r="A46" s="111"/>
      <c r="B46" s="112"/>
      <c r="C46" s="113"/>
      <c r="D46" s="56" t="s">
        <v>1045</v>
      </c>
      <c r="E46" s="115"/>
      <c r="F46" s="115"/>
      <c r="G46" s="116"/>
      <c r="H46" s="111"/>
      <c r="I46" s="117" t="s">
        <v>184</v>
      </c>
      <c r="J46" s="114"/>
      <c r="K46" s="114"/>
      <c r="L46" s="118"/>
      <c r="M46" s="119"/>
      <c r="N46" s="120">
        <f>SUM(N20:N45)</f>
        <v>14167474.334900003</v>
      </c>
      <c r="O46" s="121"/>
      <c r="P46" s="121"/>
      <c r="Q46" s="122"/>
      <c r="R46" s="122"/>
      <c r="S46" s="122"/>
      <c r="T46" s="122"/>
      <c r="U46" s="123"/>
      <c r="V46" s="135">
        <v>1293487.2</v>
      </c>
      <c r="W46" s="135"/>
      <c r="X46" s="125"/>
      <c r="Y46" s="126"/>
      <c r="AQ46" s="131"/>
    </row>
    <row r="47" spans="1:55" x14ac:dyDescent="0.25">
      <c r="A47" s="81"/>
      <c r="B47" s="82"/>
      <c r="C47" s="83"/>
      <c r="D47" s="84"/>
      <c r="E47" s="85"/>
      <c r="F47" s="85"/>
      <c r="G47" s="86"/>
      <c r="H47" s="82"/>
      <c r="I47" s="87"/>
      <c r="J47" s="84"/>
      <c r="K47" s="85" t="s">
        <v>1242</v>
      </c>
      <c r="L47" s="88"/>
      <c r="M47" s="89"/>
      <c r="N47" s="90"/>
      <c r="O47" s="91"/>
      <c r="P47" s="91"/>
      <c r="Q47" s="92"/>
      <c r="R47" s="92"/>
      <c r="S47" s="92"/>
      <c r="T47" s="92"/>
      <c r="U47" s="93"/>
      <c r="V47" s="110"/>
      <c r="W47" s="110"/>
      <c r="X47" s="125"/>
      <c r="Y47" s="126"/>
      <c r="AQ47" s="131"/>
    </row>
    <row r="48" spans="1:55" ht="56.25" x14ac:dyDescent="0.25">
      <c r="A48" s="111">
        <v>1</v>
      </c>
      <c r="B48" s="112" t="s">
        <v>86</v>
      </c>
      <c r="C48" s="113" t="s">
        <v>1243</v>
      </c>
      <c r="D48" s="114" t="s">
        <v>1244</v>
      </c>
      <c r="E48" s="115" t="s">
        <v>1245</v>
      </c>
      <c r="F48" s="115">
        <v>197639</v>
      </c>
      <c r="G48" s="116">
        <v>104745</v>
      </c>
      <c r="H48" s="111" t="s">
        <v>1246</v>
      </c>
      <c r="I48" s="117">
        <v>44469</v>
      </c>
      <c r="J48" s="114" t="s">
        <v>1024</v>
      </c>
      <c r="K48" s="114" t="s">
        <v>1247</v>
      </c>
      <c r="L48" s="118">
        <v>5.82</v>
      </c>
      <c r="M48" s="119">
        <v>28174</v>
      </c>
      <c r="N48" s="120">
        <f>+VLOOKUP('[1]таблица 19 (3)'!H48,'[1]Отчет (лист 1)'!G:Q,11,0)/1000</f>
        <v>3619874.9989999998</v>
      </c>
      <c r="O48" s="121"/>
      <c r="P48" s="121"/>
      <c r="Q48" s="140" t="s">
        <v>1248</v>
      </c>
      <c r="R48" s="140" t="s">
        <v>1249</v>
      </c>
      <c r="S48" s="122" t="s">
        <v>1250</v>
      </c>
      <c r="T48" s="122" t="s">
        <v>1251</v>
      </c>
      <c r="U48" s="123" t="s">
        <v>1252</v>
      </c>
      <c r="V48" s="124">
        <v>3619874.9989999998</v>
      </c>
      <c r="W48" s="123">
        <v>3878375</v>
      </c>
      <c r="X48" s="125">
        <v>44708</v>
      </c>
      <c r="Y48" s="126">
        <v>239</v>
      </c>
      <c r="Z48" s="127" t="s">
        <v>1253</v>
      </c>
      <c r="AH48" s="130" t="s">
        <v>1254</v>
      </c>
      <c r="AI48" s="128" t="s">
        <v>184</v>
      </c>
      <c r="AL48" s="128">
        <v>2019</v>
      </c>
      <c r="AQ48" s="131"/>
      <c r="AS48" s="170" t="s">
        <v>184</v>
      </c>
    </row>
    <row r="49" spans="1:55" ht="68.25" customHeight="1" x14ac:dyDescent="0.25">
      <c r="A49" s="111">
        <v>2</v>
      </c>
      <c r="B49" s="112" t="s">
        <v>86</v>
      </c>
      <c r="C49" s="113" t="s">
        <v>1243</v>
      </c>
      <c r="D49" s="114" t="s">
        <v>1244</v>
      </c>
      <c r="E49" s="115" t="s">
        <v>1245</v>
      </c>
      <c r="F49" s="115">
        <v>197639</v>
      </c>
      <c r="G49" s="116">
        <v>106981</v>
      </c>
      <c r="H49" s="111" t="s">
        <v>1255</v>
      </c>
      <c r="I49" s="117">
        <v>44679</v>
      </c>
      <c r="J49" s="114" t="s">
        <v>1256</v>
      </c>
      <c r="K49" s="114" t="s">
        <v>1257</v>
      </c>
      <c r="L49" s="118"/>
      <c r="M49" s="119"/>
      <c r="N49" s="120">
        <f>+VLOOKUP('[1]таблица 19 (3)'!H49,'[1]Отчет (лист 1)'!G:Q,11,0)/1000</f>
        <v>1579972.6040000001</v>
      </c>
      <c r="O49" s="121"/>
      <c r="P49" s="121"/>
      <c r="Q49" s="140" t="s">
        <v>1258</v>
      </c>
      <c r="R49" s="140" t="s">
        <v>1259</v>
      </c>
      <c r="S49" s="122" t="s">
        <v>1260</v>
      </c>
      <c r="T49" s="122" t="s">
        <v>1261</v>
      </c>
      <c r="U49" s="123" t="s">
        <v>1262</v>
      </c>
      <c r="V49" s="124"/>
      <c r="W49" s="123">
        <v>3878376</v>
      </c>
      <c r="X49" s="125">
        <v>44708</v>
      </c>
      <c r="Y49" s="126">
        <v>29</v>
      </c>
      <c r="AH49" s="130" t="s">
        <v>1057</v>
      </c>
      <c r="AL49" s="128">
        <v>2019</v>
      </c>
      <c r="AQ49" s="131"/>
    </row>
    <row r="50" spans="1:55" s="155" customFormat="1" ht="57.75" customHeight="1" x14ac:dyDescent="0.25">
      <c r="A50" s="111">
        <v>3</v>
      </c>
      <c r="B50" s="112" t="s">
        <v>86</v>
      </c>
      <c r="C50" s="113" t="s">
        <v>1243</v>
      </c>
      <c r="D50" s="136" t="s">
        <v>1263</v>
      </c>
      <c r="E50" s="141">
        <v>207120473</v>
      </c>
      <c r="F50" s="141">
        <v>327311</v>
      </c>
      <c r="G50" s="136" t="s">
        <v>1264</v>
      </c>
      <c r="H50" s="137" t="s">
        <v>1265</v>
      </c>
      <c r="I50" s="138">
        <v>44804</v>
      </c>
      <c r="J50" s="114" t="s">
        <v>1266</v>
      </c>
      <c r="K50" s="114" t="s">
        <v>1267</v>
      </c>
      <c r="L50" s="147"/>
      <c r="M50" s="148"/>
      <c r="N50" s="120">
        <f>+VLOOKUP('[1]таблица 19 (3)'!H50,'[1]Отчет (лист 1)'!G:Q,11,0)/1000</f>
        <v>40007280</v>
      </c>
      <c r="O50" s="121" t="s">
        <v>184</v>
      </c>
      <c r="P50" s="121" t="s">
        <v>184</v>
      </c>
      <c r="Q50" s="122" t="s">
        <v>1268</v>
      </c>
      <c r="R50" s="122" t="s">
        <v>1269</v>
      </c>
      <c r="S50" s="122"/>
      <c r="T50" s="122"/>
      <c r="U50" s="123" t="s">
        <v>1270</v>
      </c>
      <c r="V50" s="123" t="s">
        <v>184</v>
      </c>
      <c r="W50" s="123">
        <v>3952419</v>
      </c>
      <c r="X50" s="152"/>
      <c r="Y50" s="171"/>
      <c r="Z50" s="115"/>
      <c r="AA50" s="114"/>
      <c r="AB50" s="114"/>
      <c r="AC50" s="115"/>
      <c r="AD50" s="114"/>
      <c r="AE50" s="114"/>
      <c r="AF50" s="114"/>
      <c r="AG50" s="114"/>
      <c r="AH50" s="114"/>
      <c r="AI50" s="114"/>
      <c r="AJ50" s="115"/>
      <c r="AK50" s="114"/>
      <c r="AL50" s="114"/>
      <c r="AM50" s="114"/>
      <c r="AN50" s="114"/>
      <c r="AO50" s="114"/>
      <c r="AP50" s="154"/>
      <c r="AQ50" s="114"/>
      <c r="AR50" s="87" t="s">
        <v>184</v>
      </c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</row>
    <row r="51" spans="1:55" s="155" customFormat="1" ht="56.25" x14ac:dyDescent="0.25">
      <c r="A51" s="111">
        <v>4</v>
      </c>
      <c r="B51" s="112" t="s">
        <v>86</v>
      </c>
      <c r="C51" s="113" t="s">
        <v>1243</v>
      </c>
      <c r="D51" s="136" t="s">
        <v>1271</v>
      </c>
      <c r="E51" s="141">
        <v>207120473</v>
      </c>
      <c r="F51" s="141">
        <v>327311</v>
      </c>
      <c r="G51" s="136" t="s">
        <v>1272</v>
      </c>
      <c r="H51" s="137" t="s">
        <v>1273</v>
      </c>
      <c r="I51" s="138">
        <v>44804</v>
      </c>
      <c r="J51" s="114" t="s">
        <v>1274</v>
      </c>
      <c r="K51" s="114" t="s">
        <v>1267</v>
      </c>
      <c r="L51" s="147" t="s">
        <v>184</v>
      </c>
      <c r="M51" s="148" t="s">
        <v>184</v>
      </c>
      <c r="N51" s="120">
        <f>+VLOOKUP('[1]таблица 19 (3)'!H51,'[1]Отчет (лист 1)'!G:Q,11,0)/1000</f>
        <v>36506720</v>
      </c>
      <c r="O51" s="121" t="s">
        <v>184</v>
      </c>
      <c r="P51" s="121" t="s">
        <v>27</v>
      </c>
      <c r="Q51" s="122" t="s">
        <v>1275</v>
      </c>
      <c r="R51" s="122" t="s">
        <v>1269</v>
      </c>
      <c r="S51" s="122" t="s">
        <v>184</v>
      </c>
      <c r="T51" s="122" t="s">
        <v>184</v>
      </c>
      <c r="U51" s="123" t="s">
        <v>1154</v>
      </c>
      <c r="V51" s="123" t="s">
        <v>184</v>
      </c>
      <c r="W51" s="123"/>
      <c r="X51" s="152">
        <v>44708</v>
      </c>
      <c r="Y51" s="171">
        <v>-96</v>
      </c>
      <c r="Z51" s="115" t="s">
        <v>1276</v>
      </c>
      <c r="AA51" s="114"/>
      <c r="AB51" s="114"/>
      <c r="AC51" s="115"/>
      <c r="AD51" s="114" t="s">
        <v>184</v>
      </c>
      <c r="AE51" s="114"/>
      <c r="AF51" s="114"/>
      <c r="AG51" s="114"/>
      <c r="AH51" s="114" t="s">
        <v>1254</v>
      </c>
      <c r="AI51" s="114"/>
      <c r="AJ51" s="115"/>
      <c r="AK51" s="114"/>
      <c r="AL51" s="114">
        <v>2019</v>
      </c>
      <c r="AM51" s="114"/>
      <c r="AN51" s="114"/>
      <c r="AO51" s="114"/>
      <c r="AP51" s="154"/>
      <c r="AQ51" s="114"/>
      <c r="AR51" s="87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</row>
    <row r="52" spans="1:55" x14ac:dyDescent="0.25">
      <c r="A52" s="111"/>
      <c r="B52" s="112"/>
      <c r="C52" s="113"/>
      <c r="D52" s="56" t="s">
        <v>1045</v>
      </c>
      <c r="E52" s="115"/>
      <c r="F52" s="115"/>
      <c r="G52" s="116"/>
      <c r="H52" s="111"/>
      <c r="I52" s="117"/>
      <c r="J52" s="114"/>
      <c r="K52" s="114"/>
      <c r="L52" s="118"/>
      <c r="M52" s="119"/>
      <c r="N52" s="120">
        <f>SUM(N48:N51)</f>
        <v>81713847.603</v>
      </c>
      <c r="O52" s="121"/>
      <c r="P52" s="121"/>
      <c r="Q52" s="122"/>
      <c r="R52" s="122"/>
      <c r="S52" s="122"/>
      <c r="T52" s="122"/>
      <c r="U52" s="123"/>
      <c r="V52" s="135">
        <v>3619874.9989999998</v>
      </c>
      <c r="W52" s="135"/>
      <c r="X52" s="125"/>
      <c r="Y52" s="126"/>
      <c r="AQ52" s="131"/>
    </row>
    <row r="53" spans="1:55" x14ac:dyDescent="0.25">
      <c r="A53" s="110"/>
      <c r="B53" s="110"/>
      <c r="C53" s="110"/>
      <c r="D53" s="55"/>
      <c r="E53" s="110"/>
      <c r="F53" s="110"/>
      <c r="G53" s="172"/>
      <c r="H53" s="173"/>
      <c r="I53" s="174"/>
      <c r="J53" s="110"/>
      <c r="K53" s="55" t="s">
        <v>1277</v>
      </c>
      <c r="L53" s="110"/>
      <c r="M53" s="110"/>
      <c r="N53" s="175"/>
      <c r="O53" s="176"/>
      <c r="P53" s="176"/>
      <c r="Q53" s="174"/>
      <c r="R53" s="174"/>
      <c r="S53" s="174"/>
      <c r="T53" s="174"/>
      <c r="U53" s="110"/>
      <c r="V53" s="110"/>
      <c r="W53" s="110"/>
      <c r="X53" s="125"/>
      <c r="Y53" s="126"/>
      <c r="AQ53" s="131"/>
    </row>
    <row r="54" spans="1:55" ht="75" x14ac:dyDescent="0.25">
      <c r="A54" s="111">
        <v>1</v>
      </c>
      <c r="B54" s="112" t="s">
        <v>103</v>
      </c>
      <c r="C54" s="113" t="s">
        <v>1277</v>
      </c>
      <c r="D54" s="114" t="s">
        <v>1278</v>
      </c>
      <c r="E54" s="115" t="s">
        <v>1279</v>
      </c>
      <c r="F54" s="115">
        <v>170508</v>
      </c>
      <c r="G54" s="116" t="s">
        <v>1280</v>
      </c>
      <c r="H54" s="111" t="s">
        <v>1281</v>
      </c>
      <c r="I54" s="117">
        <v>44469</v>
      </c>
      <c r="J54" s="114" t="s">
        <v>1282</v>
      </c>
      <c r="K54" s="114" t="s">
        <v>1283</v>
      </c>
      <c r="L54" s="118">
        <v>5.1052</v>
      </c>
      <c r="M54" s="119">
        <v>19295</v>
      </c>
      <c r="N54" s="120">
        <f>+VLOOKUP('[1]таблица 19 (3)'!H54,'[1]Отчет (лист 1)'!G:Q,11,0)/1000</f>
        <v>1899194.2835799998</v>
      </c>
      <c r="O54" s="121"/>
      <c r="P54" s="121"/>
      <c r="Q54" s="122"/>
      <c r="R54" s="122"/>
      <c r="S54" s="122"/>
      <c r="T54" s="122"/>
      <c r="U54" s="123" t="s">
        <v>1284</v>
      </c>
      <c r="V54" s="124">
        <v>2123612.6621900001</v>
      </c>
      <c r="W54" s="124"/>
      <c r="X54" s="125">
        <v>44708</v>
      </c>
      <c r="Y54" s="126">
        <v>239</v>
      </c>
      <c r="Z54" s="129" t="s">
        <v>1285</v>
      </c>
      <c r="AC54" s="129" t="s">
        <v>1286</v>
      </c>
      <c r="AH54" s="130" t="s">
        <v>1287</v>
      </c>
      <c r="AL54" s="128">
        <v>2018</v>
      </c>
      <c r="AQ54" s="131"/>
    </row>
    <row r="55" spans="1:55" x14ac:dyDescent="0.25">
      <c r="A55" s="111"/>
      <c r="B55" s="112"/>
      <c r="C55" s="113"/>
      <c r="D55" s="56" t="s">
        <v>1045</v>
      </c>
      <c r="E55" s="115"/>
      <c r="F55" s="115"/>
      <c r="G55" s="116"/>
      <c r="H55" s="111"/>
      <c r="I55" s="117"/>
      <c r="J55" s="114"/>
      <c r="K55" s="114"/>
      <c r="L55" s="118"/>
      <c r="M55" s="119"/>
      <c r="N55" s="120">
        <f>SUM(N54)</f>
        <v>1899194.2835799998</v>
      </c>
      <c r="O55" s="121"/>
      <c r="P55" s="121"/>
      <c r="Q55" s="122"/>
      <c r="R55" s="122"/>
      <c r="S55" s="122"/>
      <c r="T55" s="122"/>
      <c r="U55" s="123"/>
      <c r="V55" s="135">
        <v>2123612.6621900001</v>
      </c>
      <c r="W55" s="135"/>
      <c r="X55" s="125"/>
      <c r="Y55" s="126"/>
      <c r="Z55" s="129"/>
      <c r="AQ55" s="131"/>
    </row>
    <row r="56" spans="1:55" x14ac:dyDescent="0.25">
      <c r="A56" s="81"/>
      <c r="B56" s="82"/>
      <c r="C56" s="83"/>
      <c r="D56" s="84"/>
      <c r="E56" s="85"/>
      <c r="F56" s="85"/>
      <c r="G56" s="86"/>
      <c r="H56" s="82"/>
      <c r="I56" s="87"/>
      <c r="J56" s="84"/>
      <c r="K56" s="85" t="s">
        <v>1288</v>
      </c>
      <c r="L56" s="88"/>
      <c r="M56" s="89"/>
      <c r="N56" s="90"/>
      <c r="O56" s="91"/>
      <c r="P56" s="91"/>
      <c r="Q56" s="92"/>
      <c r="R56" s="92"/>
      <c r="S56" s="92"/>
      <c r="T56" s="92"/>
      <c r="U56" s="93"/>
      <c r="V56" s="110"/>
      <c r="W56" s="110"/>
      <c r="X56" s="125"/>
      <c r="Y56" s="126"/>
      <c r="Z56" s="129"/>
      <c r="AQ56" s="131"/>
    </row>
    <row r="57" spans="1:55" ht="93.75" x14ac:dyDescent="0.25">
      <c r="A57" s="111">
        <v>4</v>
      </c>
      <c r="B57" s="112" t="s">
        <v>153</v>
      </c>
      <c r="C57" s="113" t="s">
        <v>1289</v>
      </c>
      <c r="D57" s="157" t="s">
        <v>1290</v>
      </c>
      <c r="E57" s="136" t="s">
        <v>1291</v>
      </c>
      <c r="F57" s="136" t="s">
        <v>1292</v>
      </c>
      <c r="G57" s="136" t="s">
        <v>1293</v>
      </c>
      <c r="H57" s="137" t="s">
        <v>1294</v>
      </c>
      <c r="I57" s="117">
        <v>44825</v>
      </c>
      <c r="J57" s="146" t="s">
        <v>1295</v>
      </c>
      <c r="K57" s="150" t="s">
        <v>1296</v>
      </c>
      <c r="L57" s="177">
        <v>3.8159999999999998</v>
      </c>
      <c r="M57" s="178" t="s">
        <v>1297</v>
      </c>
      <c r="N57" s="120">
        <f>+VLOOKUP('[1]таблица 19 (3)'!H57,'[1]Отчет (лист 1)'!G:Q,11,0)/1000</f>
        <v>8586717.9093999993</v>
      </c>
      <c r="O57" s="121" t="s">
        <v>184</v>
      </c>
      <c r="P57" s="121"/>
      <c r="Q57" s="140" t="s">
        <v>1298</v>
      </c>
      <c r="R57" s="140" t="s">
        <v>1299</v>
      </c>
      <c r="S57" s="140"/>
      <c r="T57" s="140"/>
      <c r="U57" s="179" t="s">
        <v>1300</v>
      </c>
      <c r="V57" s="124"/>
      <c r="W57" s="114">
        <v>3570017</v>
      </c>
      <c r="X57" s="125"/>
      <c r="Y57" s="126"/>
      <c r="Z57" s="129"/>
      <c r="AQ57" s="131"/>
    </row>
    <row r="58" spans="1:55" ht="56.25" x14ac:dyDescent="0.25">
      <c r="A58" s="111">
        <v>6</v>
      </c>
      <c r="B58" s="112" t="s">
        <v>153</v>
      </c>
      <c r="C58" s="113" t="s">
        <v>1289</v>
      </c>
      <c r="D58" s="157" t="s">
        <v>1301</v>
      </c>
      <c r="E58" s="136" t="s">
        <v>1302</v>
      </c>
      <c r="F58" s="136" t="s">
        <v>1303</v>
      </c>
      <c r="G58" s="136" t="s">
        <v>1304</v>
      </c>
      <c r="H58" s="137" t="s">
        <v>1305</v>
      </c>
      <c r="I58" s="117">
        <v>44835</v>
      </c>
      <c r="J58" s="146" t="s">
        <v>1306</v>
      </c>
      <c r="K58" s="180" t="s">
        <v>1307</v>
      </c>
      <c r="L58" s="142">
        <v>4770</v>
      </c>
      <c r="M58" s="119">
        <v>2524</v>
      </c>
      <c r="N58" s="120">
        <f>+VLOOKUP('[1]таблица 19 (3)'!H58,'[1]Отчет (лист 1)'!G:Q,11,0)/1000</f>
        <v>1137000</v>
      </c>
      <c r="O58" s="121" t="s">
        <v>184</v>
      </c>
      <c r="P58" s="121" t="s">
        <v>184</v>
      </c>
      <c r="Q58" s="140" t="s">
        <v>1298</v>
      </c>
      <c r="R58" s="140" t="s">
        <v>1299</v>
      </c>
      <c r="S58" s="140"/>
      <c r="T58" s="140"/>
      <c r="U58" s="123" t="s">
        <v>1308</v>
      </c>
      <c r="V58" s="124"/>
      <c r="W58" s="114">
        <v>3763724</v>
      </c>
      <c r="X58" s="125"/>
      <c r="Y58" s="126"/>
      <c r="Z58" s="129"/>
      <c r="AQ58" s="131"/>
    </row>
    <row r="59" spans="1:55" x14ac:dyDescent="0.25">
      <c r="A59" s="111"/>
      <c r="B59" s="112"/>
      <c r="C59" s="113"/>
      <c r="D59" s="56" t="s">
        <v>1045</v>
      </c>
      <c r="E59" s="174"/>
      <c r="F59" s="174"/>
      <c r="G59" s="181"/>
      <c r="H59" s="182"/>
      <c r="I59" s="117"/>
      <c r="J59" s="114"/>
      <c r="K59" s="114"/>
      <c r="L59" s="118"/>
      <c r="M59" s="119"/>
      <c r="N59" s="120">
        <f>SUM(N57:N58)</f>
        <v>9723717.9093999993</v>
      </c>
      <c r="O59" s="121"/>
      <c r="P59" s="121"/>
      <c r="Q59" s="122"/>
      <c r="R59" s="122"/>
      <c r="S59" s="122"/>
      <c r="T59" s="122"/>
      <c r="U59" s="123"/>
      <c r="V59" s="135">
        <v>0</v>
      </c>
      <c r="W59" s="135"/>
      <c r="X59" s="125"/>
      <c r="Y59" s="126"/>
      <c r="Z59" s="129"/>
      <c r="AQ59" s="131"/>
    </row>
    <row r="60" spans="1:55" x14ac:dyDescent="0.25">
      <c r="A60" s="81"/>
      <c r="B60" s="82"/>
      <c r="C60" s="83"/>
      <c r="D60" s="84"/>
      <c r="E60" s="85"/>
      <c r="F60" s="85"/>
      <c r="G60" s="86"/>
      <c r="H60" s="82"/>
      <c r="I60" s="87"/>
      <c r="J60" s="84"/>
      <c r="K60" s="85" t="s">
        <v>1309</v>
      </c>
      <c r="L60" s="88"/>
      <c r="M60" s="89"/>
      <c r="N60" s="90"/>
      <c r="O60" s="91"/>
      <c r="P60" s="91"/>
      <c r="Q60" s="92"/>
      <c r="R60" s="92"/>
      <c r="S60" s="92"/>
      <c r="T60" s="92"/>
      <c r="U60" s="93"/>
      <c r="V60" s="110"/>
      <c r="W60" s="110"/>
      <c r="X60" s="125"/>
      <c r="Y60" s="126"/>
      <c r="Z60" s="129"/>
      <c r="AQ60" s="131"/>
    </row>
    <row r="61" spans="1:55" ht="56.25" x14ac:dyDescent="0.25">
      <c r="A61" s="111">
        <v>1</v>
      </c>
      <c r="B61" s="112" t="s">
        <v>166</v>
      </c>
      <c r="C61" s="113" t="s">
        <v>1310</v>
      </c>
      <c r="D61" s="114" t="s">
        <v>1311</v>
      </c>
      <c r="E61" s="115">
        <v>301323601</v>
      </c>
      <c r="F61" s="114">
        <v>167679</v>
      </c>
      <c r="G61" s="139" t="s">
        <v>1086</v>
      </c>
      <c r="H61" s="111" t="s">
        <v>1312</v>
      </c>
      <c r="I61" s="117">
        <v>44607</v>
      </c>
      <c r="J61" s="114" t="s">
        <v>1313</v>
      </c>
      <c r="K61" s="114" t="s">
        <v>1314</v>
      </c>
      <c r="L61" s="118">
        <v>3.4000000000000002E-2</v>
      </c>
      <c r="M61" s="119">
        <v>94.7</v>
      </c>
      <c r="N61" s="120">
        <f>+VLOOKUP('[1]таблица 19 (3)'!H61,'[1]Отчет (лист 1)'!G:Q,11,0)/1000</f>
        <v>62433</v>
      </c>
      <c r="O61" s="121"/>
      <c r="P61" s="121"/>
      <c r="Q61" s="140" t="s">
        <v>1315</v>
      </c>
      <c r="R61" s="122" t="s">
        <v>1316</v>
      </c>
      <c r="S61" s="122" t="s">
        <v>1092</v>
      </c>
      <c r="T61" s="122" t="s">
        <v>785</v>
      </c>
      <c r="U61" s="123" t="s">
        <v>1317</v>
      </c>
      <c r="V61" s="124">
        <v>62433</v>
      </c>
      <c r="W61" s="124">
        <v>3813392</v>
      </c>
      <c r="X61" s="125">
        <v>44708</v>
      </c>
      <c r="Y61" s="126">
        <v>101</v>
      </c>
      <c r="Z61" s="127">
        <v>95497</v>
      </c>
      <c r="AC61" s="129" t="s">
        <v>1095</v>
      </c>
      <c r="AL61" s="128">
        <v>2018</v>
      </c>
      <c r="AQ61" s="131"/>
    </row>
    <row r="62" spans="1:55" ht="56.25" x14ac:dyDescent="0.25">
      <c r="A62" s="111">
        <v>2</v>
      </c>
      <c r="B62" s="112" t="s">
        <v>166</v>
      </c>
      <c r="C62" s="113" t="s">
        <v>1310</v>
      </c>
      <c r="D62" s="114" t="s">
        <v>1318</v>
      </c>
      <c r="E62" s="115">
        <v>303820425</v>
      </c>
      <c r="F62" s="115">
        <v>143461</v>
      </c>
      <c r="G62" s="116" t="s">
        <v>1319</v>
      </c>
      <c r="H62" s="111" t="s">
        <v>1320</v>
      </c>
      <c r="I62" s="117">
        <v>44617</v>
      </c>
      <c r="J62" s="114" t="s">
        <v>1321</v>
      </c>
      <c r="K62" s="114" t="s">
        <v>1322</v>
      </c>
      <c r="L62" s="118">
        <v>2.3852000000000002</v>
      </c>
      <c r="M62" s="119">
        <v>419</v>
      </c>
      <c r="N62" s="120">
        <f>+VLOOKUP('[1]таблица 19 (3)'!H62,'[1]Отчет (лист 1)'!G:Q,11,0)/1000</f>
        <v>933739</v>
      </c>
      <c r="O62" s="121"/>
      <c r="P62" s="121"/>
      <c r="Q62" s="140" t="s">
        <v>1315</v>
      </c>
      <c r="R62" s="122" t="s">
        <v>1316</v>
      </c>
      <c r="S62" s="122" t="s">
        <v>1092</v>
      </c>
      <c r="T62" s="122" t="s">
        <v>785</v>
      </c>
      <c r="U62" s="153" t="s">
        <v>1323</v>
      </c>
      <c r="V62" s="124">
        <v>933739</v>
      </c>
      <c r="W62" s="124">
        <v>3813393</v>
      </c>
      <c r="X62" s="125">
        <v>44708</v>
      </c>
      <c r="Y62" s="126">
        <v>91</v>
      </c>
      <c r="Z62" s="127" t="s">
        <v>1253</v>
      </c>
      <c r="AC62" s="129" t="s">
        <v>1095</v>
      </c>
      <c r="AL62" s="128">
        <v>2016</v>
      </c>
      <c r="AQ62" s="131"/>
    </row>
    <row r="63" spans="1:55" ht="56.25" x14ac:dyDescent="0.25">
      <c r="A63" s="111">
        <v>3</v>
      </c>
      <c r="B63" s="112" t="s">
        <v>166</v>
      </c>
      <c r="C63" s="113" t="s">
        <v>1310</v>
      </c>
      <c r="D63" s="114" t="s">
        <v>1318</v>
      </c>
      <c r="E63" s="115">
        <v>303820425</v>
      </c>
      <c r="F63" s="115">
        <v>143461</v>
      </c>
      <c r="G63" s="116" t="s">
        <v>1324</v>
      </c>
      <c r="H63" s="111" t="s">
        <v>1325</v>
      </c>
      <c r="I63" s="117">
        <v>44617</v>
      </c>
      <c r="J63" s="114" t="s">
        <v>1326</v>
      </c>
      <c r="K63" s="114" t="s">
        <v>1327</v>
      </c>
      <c r="L63" s="118">
        <v>1.4999999999999999E-2</v>
      </c>
      <c r="M63" s="119">
        <v>53</v>
      </c>
      <c r="N63" s="120">
        <f>+VLOOKUP('[1]таблица 19 (3)'!H63,'[1]Отчет (лист 1)'!G:Q,11,0)/1000</f>
        <v>222247.49424999999</v>
      </c>
      <c r="O63" s="121"/>
      <c r="P63" s="121"/>
      <c r="Q63" s="140" t="s">
        <v>1315</v>
      </c>
      <c r="R63" s="122" t="s">
        <v>1316</v>
      </c>
      <c r="S63" s="122" t="s">
        <v>1092</v>
      </c>
      <c r="T63" s="122" t="s">
        <v>785</v>
      </c>
      <c r="U63" s="123" t="s">
        <v>1328</v>
      </c>
      <c r="V63" s="124">
        <v>222247.49424999999</v>
      </c>
      <c r="W63" s="124">
        <v>3813391</v>
      </c>
      <c r="X63" s="125">
        <v>44708</v>
      </c>
      <c r="Y63" s="126">
        <v>91</v>
      </c>
      <c r="Z63" s="127" t="s">
        <v>1253</v>
      </c>
      <c r="AC63" s="129" t="s">
        <v>1095</v>
      </c>
      <c r="AL63" s="128">
        <v>2016</v>
      </c>
      <c r="AQ63" s="131"/>
    </row>
    <row r="64" spans="1:55" ht="37.5" x14ac:dyDescent="0.25">
      <c r="A64" s="111">
        <v>4</v>
      </c>
      <c r="B64" s="112" t="s">
        <v>166</v>
      </c>
      <c r="C64" s="113" t="s">
        <v>1310</v>
      </c>
      <c r="D64" s="114" t="s">
        <v>1318</v>
      </c>
      <c r="E64" s="115">
        <v>508756083</v>
      </c>
      <c r="F64" s="115">
        <v>143461</v>
      </c>
      <c r="G64" s="116" t="s">
        <v>1329</v>
      </c>
      <c r="H64" s="111" t="s">
        <v>1330</v>
      </c>
      <c r="I64" s="117">
        <v>44834</v>
      </c>
      <c r="J64" s="114" t="s">
        <v>1331</v>
      </c>
      <c r="K64" s="180" t="s">
        <v>1332</v>
      </c>
      <c r="L64" s="118">
        <v>3.9078000000000002E-2</v>
      </c>
      <c r="M64" s="119">
        <v>305.45</v>
      </c>
      <c r="N64" s="120">
        <f>+VLOOKUP('[1]таблица 19 (3)'!H64,'[1]Отчет (лист 1)'!G:Q,11,0)/1000</f>
        <v>252345.06625</v>
      </c>
      <c r="O64" s="121"/>
      <c r="P64" s="121" t="s">
        <v>184</v>
      </c>
      <c r="Q64" s="140" t="s">
        <v>1333</v>
      </c>
      <c r="R64" s="122" t="s">
        <v>1334</v>
      </c>
      <c r="S64" s="122"/>
      <c r="T64" s="122"/>
      <c r="U64" s="123" t="s">
        <v>1335</v>
      </c>
      <c r="V64" s="124"/>
      <c r="W64" s="124">
        <v>3813459</v>
      </c>
      <c r="X64" s="125"/>
      <c r="Y64" s="126"/>
      <c r="AQ64" s="131"/>
    </row>
    <row r="65" spans="1:45" ht="56.25" x14ac:dyDescent="0.25">
      <c r="A65" s="111">
        <v>5</v>
      </c>
      <c r="B65" s="112" t="s">
        <v>166</v>
      </c>
      <c r="C65" s="113" t="s">
        <v>1310</v>
      </c>
      <c r="D65" s="114" t="s">
        <v>1336</v>
      </c>
      <c r="E65" s="115">
        <v>307544608</v>
      </c>
      <c r="F65" s="115">
        <v>247328</v>
      </c>
      <c r="G65" s="116">
        <v>129044</v>
      </c>
      <c r="H65" s="111" t="s">
        <v>1337</v>
      </c>
      <c r="I65" s="117">
        <v>44614</v>
      </c>
      <c r="J65" s="114" t="s">
        <v>1338</v>
      </c>
      <c r="K65" s="114" t="s">
        <v>1339</v>
      </c>
      <c r="L65" s="118">
        <v>0.06</v>
      </c>
      <c r="M65" s="119">
        <v>293</v>
      </c>
      <c r="N65" s="120">
        <f>+VLOOKUP('[1]таблица 19 (3)'!H65,'[1]Отчет (лист 1)'!G:Q,11,0)/1000</f>
        <v>542529.76500000001</v>
      </c>
      <c r="O65" s="121"/>
      <c r="P65" s="121"/>
      <c r="Q65" s="122" t="s">
        <v>1340</v>
      </c>
      <c r="R65" s="122" t="s">
        <v>1341</v>
      </c>
      <c r="S65" s="141" t="s">
        <v>1125</v>
      </c>
      <c r="T65" s="138">
        <v>44692</v>
      </c>
      <c r="U65" s="123" t="s">
        <v>1342</v>
      </c>
      <c r="V65" s="124">
        <v>542529.76500000001</v>
      </c>
      <c r="W65" s="124">
        <v>3813394</v>
      </c>
      <c r="X65" s="125">
        <v>44708</v>
      </c>
      <c r="Y65" s="126">
        <v>94</v>
      </c>
      <c r="Z65" s="127" t="s">
        <v>1031</v>
      </c>
      <c r="AH65" s="130" t="s">
        <v>1057</v>
      </c>
      <c r="AI65" s="128" t="s">
        <v>184</v>
      </c>
      <c r="AL65" s="128">
        <v>2020</v>
      </c>
      <c r="AQ65" s="131"/>
    </row>
    <row r="66" spans="1:45" ht="75" x14ac:dyDescent="0.25">
      <c r="A66" s="111">
        <v>6</v>
      </c>
      <c r="B66" s="112" t="s">
        <v>166</v>
      </c>
      <c r="C66" s="113" t="s">
        <v>1310</v>
      </c>
      <c r="D66" s="114" t="s">
        <v>1336</v>
      </c>
      <c r="E66" s="115">
        <v>303371186</v>
      </c>
      <c r="F66" s="115">
        <v>347328</v>
      </c>
      <c r="G66" s="116" t="s">
        <v>1343</v>
      </c>
      <c r="H66" s="111" t="s">
        <v>1344</v>
      </c>
      <c r="I66" s="117">
        <v>44895</v>
      </c>
      <c r="J66" s="114" t="s">
        <v>1345</v>
      </c>
      <c r="K66" s="163" t="s">
        <v>1346</v>
      </c>
      <c r="L66" s="142"/>
      <c r="M66" s="142"/>
      <c r="N66" s="120">
        <f>+VLOOKUP('[1]таблица 19 (3)'!H66,'[1]Отчет (лист 1)'!G:Q,11,0)/1000</f>
        <v>360000</v>
      </c>
      <c r="O66" s="121" t="s">
        <v>27</v>
      </c>
      <c r="P66" s="121"/>
      <c r="Q66" s="122"/>
      <c r="R66" s="122"/>
      <c r="S66" s="141"/>
      <c r="T66" s="138" t="s">
        <v>184</v>
      </c>
      <c r="U66" s="123" t="s">
        <v>1347</v>
      </c>
      <c r="V66" s="124"/>
      <c r="W66" s="124"/>
      <c r="X66" s="125"/>
      <c r="Y66" s="126"/>
      <c r="AQ66" s="131"/>
    </row>
    <row r="67" spans="1:45" ht="75" x14ac:dyDescent="0.25">
      <c r="A67" s="111">
        <v>7</v>
      </c>
      <c r="B67" s="112" t="s">
        <v>166</v>
      </c>
      <c r="C67" s="113" t="s">
        <v>1310</v>
      </c>
      <c r="D67" s="114" t="s">
        <v>1348</v>
      </c>
      <c r="E67" s="115">
        <v>499274879</v>
      </c>
      <c r="F67" s="115">
        <v>322358</v>
      </c>
      <c r="G67" s="116" t="s">
        <v>1349</v>
      </c>
      <c r="H67" s="111" t="s">
        <v>1350</v>
      </c>
      <c r="I67" s="117">
        <v>44865</v>
      </c>
      <c r="J67" s="114" t="s">
        <v>1232</v>
      </c>
      <c r="K67" s="150" t="s">
        <v>1351</v>
      </c>
      <c r="L67" s="133">
        <v>20000</v>
      </c>
      <c r="M67" s="142">
        <v>1824.5</v>
      </c>
      <c r="N67" s="120">
        <f>+VLOOKUP('[1]таблица 19 (3)'!H67,'[1]Отчет (лист 1)'!G:Q,11,0)/1000</f>
        <v>954000</v>
      </c>
      <c r="O67" s="121" t="s">
        <v>27</v>
      </c>
      <c r="P67" s="121"/>
      <c r="Q67" s="122"/>
      <c r="R67" s="122"/>
      <c r="S67" s="141"/>
      <c r="T67" s="138"/>
      <c r="U67" s="123" t="s">
        <v>1347</v>
      </c>
      <c r="V67" s="124"/>
      <c r="W67" s="124"/>
      <c r="X67" s="125"/>
      <c r="Y67" s="126"/>
      <c r="AQ67" s="131"/>
    </row>
    <row r="68" spans="1:45" ht="58.5" x14ac:dyDescent="0.25">
      <c r="A68" s="111">
        <v>8</v>
      </c>
      <c r="B68" s="112" t="s">
        <v>166</v>
      </c>
      <c r="C68" s="113" t="s">
        <v>1310</v>
      </c>
      <c r="D68" s="114" t="s">
        <v>1352</v>
      </c>
      <c r="E68" s="115">
        <v>520921049</v>
      </c>
      <c r="F68" s="115">
        <v>304363</v>
      </c>
      <c r="G68" s="116" t="s">
        <v>1353</v>
      </c>
      <c r="H68" s="111" t="s">
        <v>1354</v>
      </c>
      <c r="I68" s="117">
        <v>44865</v>
      </c>
      <c r="J68" s="114" t="s">
        <v>1232</v>
      </c>
      <c r="K68" s="163" t="s">
        <v>1355</v>
      </c>
      <c r="L68" s="142">
        <v>4323.6000000000004</v>
      </c>
      <c r="M68" s="142">
        <v>483.3</v>
      </c>
      <c r="N68" s="120">
        <f>+VLOOKUP('[1]таблица 19 (3)'!H68,'[1]Отчет (лист 1)'!G:Q,11,0)/1000</f>
        <v>208500</v>
      </c>
      <c r="O68" s="121" t="s">
        <v>184</v>
      </c>
      <c r="P68" s="121" t="s">
        <v>27</v>
      </c>
      <c r="Q68" s="122" t="s">
        <v>1356</v>
      </c>
      <c r="R68" s="122" t="s">
        <v>1153</v>
      </c>
      <c r="S68" s="141"/>
      <c r="T68" s="138"/>
      <c r="U68" s="123" t="s">
        <v>1357</v>
      </c>
      <c r="V68" s="124" t="s">
        <v>184</v>
      </c>
      <c r="W68" s="124"/>
      <c r="X68" s="125"/>
      <c r="Y68" s="126"/>
      <c r="AQ68" s="131"/>
    </row>
    <row r="69" spans="1:45" x14ac:dyDescent="0.25">
      <c r="A69" s="111"/>
      <c r="B69" s="112"/>
      <c r="C69" s="113"/>
      <c r="D69" s="56" t="s">
        <v>1045</v>
      </c>
      <c r="E69" s="115"/>
      <c r="F69" s="115"/>
      <c r="G69" s="116"/>
      <c r="H69" s="111"/>
      <c r="I69" s="117"/>
      <c r="J69" s="114"/>
      <c r="K69" s="114"/>
      <c r="L69" s="118"/>
      <c r="M69" s="119"/>
      <c r="N69" s="120">
        <f>SUM(N61:N68)</f>
        <v>3535794.3254999998</v>
      </c>
      <c r="O69" s="121"/>
      <c r="P69" s="121"/>
      <c r="Q69" s="122"/>
      <c r="R69" s="122"/>
      <c r="S69" s="122"/>
      <c r="T69" s="122"/>
      <c r="U69" s="123"/>
      <c r="V69" s="135">
        <v>1760949.2592500001</v>
      </c>
      <c r="W69" s="135"/>
      <c r="X69" s="125"/>
      <c r="Y69" s="126"/>
      <c r="AQ69" s="131"/>
    </row>
    <row r="70" spans="1:45" x14ac:dyDescent="0.25">
      <c r="A70" s="81"/>
      <c r="B70" s="82"/>
      <c r="C70" s="83"/>
      <c r="D70" s="84"/>
      <c r="E70" s="85"/>
      <c r="F70" s="85"/>
      <c r="G70" s="86"/>
      <c r="H70" s="82"/>
      <c r="I70" s="87"/>
      <c r="J70" s="84"/>
      <c r="K70" s="85" t="s">
        <v>1358</v>
      </c>
      <c r="L70" s="88"/>
      <c r="M70" s="89"/>
      <c r="N70" s="90"/>
      <c r="O70" s="91"/>
      <c r="P70" s="91"/>
      <c r="Q70" s="92"/>
      <c r="R70" s="92"/>
      <c r="S70" s="92"/>
      <c r="T70" s="92"/>
      <c r="U70" s="93"/>
      <c r="V70" s="110"/>
      <c r="W70" s="110"/>
      <c r="X70" s="125"/>
      <c r="Y70" s="126"/>
      <c r="AQ70" s="131"/>
    </row>
    <row r="71" spans="1:45" ht="56.25" x14ac:dyDescent="0.25">
      <c r="A71" s="111">
        <v>1</v>
      </c>
      <c r="B71" s="112" t="s">
        <v>147</v>
      </c>
      <c r="C71" s="113" t="s">
        <v>1359</v>
      </c>
      <c r="D71" s="114" t="s">
        <v>1360</v>
      </c>
      <c r="E71" s="115">
        <v>307746577</v>
      </c>
      <c r="F71" s="115">
        <v>298426</v>
      </c>
      <c r="G71" s="116">
        <v>145586</v>
      </c>
      <c r="H71" s="111" t="s">
        <v>1361</v>
      </c>
      <c r="I71" s="117">
        <v>44586</v>
      </c>
      <c r="J71" s="114" t="s">
        <v>1362</v>
      </c>
      <c r="K71" s="114" t="s">
        <v>1363</v>
      </c>
      <c r="L71" s="118">
        <v>7.3790000000000001E-3</v>
      </c>
      <c r="M71" s="119">
        <v>73.790000000000006</v>
      </c>
      <c r="N71" s="120">
        <f>+VLOOKUP('[1]таблица 19 (3)'!H71,'[1]Отчет (лист 1)'!G:Q,11,0)/1000</f>
        <v>458730</v>
      </c>
      <c r="O71" s="183"/>
      <c r="P71" s="183"/>
      <c r="Q71" s="140" t="s">
        <v>1364</v>
      </c>
      <c r="R71" s="140" t="s">
        <v>1091</v>
      </c>
      <c r="S71" s="122" t="s">
        <v>1092</v>
      </c>
      <c r="T71" s="122" t="s">
        <v>785</v>
      </c>
      <c r="U71" s="123" t="s">
        <v>1365</v>
      </c>
      <c r="V71" s="124">
        <v>458730</v>
      </c>
      <c r="W71" s="124">
        <v>3898287</v>
      </c>
      <c r="X71" s="125">
        <v>44708</v>
      </c>
      <c r="Y71" s="126">
        <v>122</v>
      </c>
      <c r="Z71" s="127" t="s">
        <v>1253</v>
      </c>
      <c r="AC71" s="129" t="s">
        <v>1095</v>
      </c>
      <c r="AL71" s="128">
        <v>2020</v>
      </c>
      <c r="AQ71" s="131"/>
    </row>
    <row r="72" spans="1:45" ht="56.25" x14ac:dyDescent="0.25">
      <c r="A72" s="111">
        <v>2</v>
      </c>
      <c r="B72" s="112" t="s">
        <v>147</v>
      </c>
      <c r="C72" s="113" t="s">
        <v>1359</v>
      </c>
      <c r="D72" s="114" t="s">
        <v>1366</v>
      </c>
      <c r="E72" s="115">
        <v>553256637</v>
      </c>
      <c r="F72" s="115">
        <v>306946</v>
      </c>
      <c r="G72" s="116">
        <v>150149</v>
      </c>
      <c r="H72" s="111" t="s">
        <v>1367</v>
      </c>
      <c r="I72" s="117">
        <v>44585</v>
      </c>
      <c r="J72" s="114" t="s">
        <v>1043</v>
      </c>
      <c r="K72" s="114" t="s">
        <v>1368</v>
      </c>
      <c r="L72" s="118">
        <v>3.539E-3</v>
      </c>
      <c r="M72" s="119">
        <v>35.39</v>
      </c>
      <c r="N72" s="120">
        <f>+VLOOKUP('[1]таблица 19 (3)'!H72,'[1]Отчет (лист 1)'!G:Q,11,0)/1000</f>
        <v>225180.45</v>
      </c>
      <c r="O72" s="183"/>
      <c r="P72" s="183"/>
      <c r="Q72" s="140" t="s">
        <v>1369</v>
      </c>
      <c r="R72" s="149" t="s">
        <v>1370</v>
      </c>
      <c r="S72" s="122" t="s">
        <v>1092</v>
      </c>
      <c r="T72" s="122" t="s">
        <v>785</v>
      </c>
      <c r="U72" s="123" t="s">
        <v>1371</v>
      </c>
      <c r="V72" s="124">
        <v>225180.45</v>
      </c>
      <c r="W72" s="124">
        <v>3898288</v>
      </c>
      <c r="X72" s="125">
        <v>44708</v>
      </c>
      <c r="Y72" s="126">
        <v>123</v>
      </c>
      <c r="Z72" s="127" t="s">
        <v>1253</v>
      </c>
      <c r="AC72" s="129" t="s">
        <v>1095</v>
      </c>
      <c r="AH72" s="130" t="s">
        <v>184</v>
      </c>
      <c r="AL72" s="128">
        <v>2020</v>
      </c>
      <c r="AQ72" s="131"/>
    </row>
    <row r="73" spans="1:45" x14ac:dyDescent="0.25">
      <c r="A73" s="111"/>
      <c r="B73" s="112"/>
      <c r="C73" s="113"/>
      <c r="D73" s="56" t="s">
        <v>1045</v>
      </c>
      <c r="E73" s="115"/>
      <c r="F73" s="115"/>
      <c r="G73" s="116"/>
      <c r="H73" s="111"/>
      <c r="I73" s="117"/>
      <c r="J73" s="114"/>
      <c r="K73" s="114"/>
      <c r="L73" s="118"/>
      <c r="M73" s="119"/>
      <c r="N73" s="120">
        <f>SUM(N71:N72)</f>
        <v>683910.45</v>
      </c>
      <c r="O73" s="121"/>
      <c r="P73" s="121"/>
      <c r="Q73" s="122"/>
      <c r="R73" s="122"/>
      <c r="S73" s="122"/>
      <c r="T73" s="122"/>
      <c r="U73" s="123"/>
      <c r="V73" s="135">
        <v>683910.45</v>
      </c>
      <c r="W73" s="135"/>
      <c r="X73" s="125"/>
      <c r="Y73" s="126"/>
      <c r="AQ73" s="131"/>
    </row>
    <row r="74" spans="1:45" x14ac:dyDescent="0.25">
      <c r="A74" s="81"/>
      <c r="B74" s="82"/>
      <c r="C74" s="83"/>
      <c r="D74" s="84"/>
      <c r="E74" s="85"/>
      <c r="F74" s="85"/>
      <c r="G74" s="86"/>
      <c r="H74" s="82"/>
      <c r="I74" s="87"/>
      <c r="J74" s="84"/>
      <c r="K74" s="85" t="s">
        <v>1372</v>
      </c>
      <c r="L74" s="88"/>
      <c r="M74" s="89"/>
      <c r="N74" s="90"/>
      <c r="O74" s="91"/>
      <c r="P74" s="91"/>
      <c r="Q74" s="92"/>
      <c r="R74" s="92"/>
      <c r="S74" s="92"/>
      <c r="T74" s="92"/>
      <c r="U74" s="93"/>
      <c r="V74" s="110"/>
      <c r="W74" s="110"/>
      <c r="X74" s="125"/>
      <c r="Y74" s="126"/>
      <c r="AQ74" s="131"/>
    </row>
    <row r="75" spans="1:45" ht="66.75" customHeight="1" x14ac:dyDescent="0.25">
      <c r="A75" s="111">
        <v>1</v>
      </c>
      <c r="B75" s="112" t="s">
        <v>108</v>
      </c>
      <c r="C75" s="113" t="s">
        <v>1373</v>
      </c>
      <c r="D75" s="114" t="s">
        <v>1374</v>
      </c>
      <c r="E75" s="115">
        <v>305722008</v>
      </c>
      <c r="F75" s="115">
        <v>223378</v>
      </c>
      <c r="G75" s="116">
        <v>127163</v>
      </c>
      <c r="H75" s="111" t="s">
        <v>1375</v>
      </c>
      <c r="I75" s="117">
        <v>44558</v>
      </c>
      <c r="J75" s="114" t="s">
        <v>1376</v>
      </c>
      <c r="K75" s="114" t="s">
        <v>1377</v>
      </c>
      <c r="L75" s="118">
        <v>0.14000000000000001</v>
      </c>
      <c r="M75" s="119">
        <v>456.2</v>
      </c>
      <c r="N75" s="120">
        <f>+VLOOKUP('[1]таблица 19 (3)'!H75,'[1]Отчет (лист 1)'!G:Q,11,0)/1000</f>
        <v>734119.25285000005</v>
      </c>
      <c r="O75" s="121"/>
      <c r="P75" s="121" t="s">
        <v>27</v>
      </c>
      <c r="Q75" s="140" t="s">
        <v>1378</v>
      </c>
      <c r="R75" s="149" t="s">
        <v>1379</v>
      </c>
      <c r="S75" s="122" t="s">
        <v>1380</v>
      </c>
      <c r="T75" s="122" t="s">
        <v>1027</v>
      </c>
      <c r="U75" s="123" t="s">
        <v>1381</v>
      </c>
      <c r="V75" s="124">
        <v>734119.25285000005</v>
      </c>
      <c r="W75" s="124">
        <v>3240328</v>
      </c>
      <c r="X75" s="125">
        <v>44708</v>
      </c>
      <c r="Y75" s="126">
        <v>150</v>
      </c>
      <c r="Z75" s="127" t="s">
        <v>1276</v>
      </c>
      <c r="AD75" s="128" t="s">
        <v>184</v>
      </c>
      <c r="AJ75" s="128"/>
      <c r="AK75" s="184"/>
      <c r="AL75" s="128">
        <v>2020</v>
      </c>
      <c r="AQ75" s="131"/>
    </row>
    <row r="76" spans="1:45" ht="56.25" x14ac:dyDescent="0.25">
      <c r="A76" s="111">
        <v>2</v>
      </c>
      <c r="B76" s="112" t="s">
        <v>108</v>
      </c>
      <c r="C76" s="113" t="s">
        <v>1373</v>
      </c>
      <c r="D76" s="114" t="s">
        <v>1382</v>
      </c>
      <c r="E76" s="115" t="s">
        <v>1383</v>
      </c>
      <c r="F76" s="115">
        <v>307444</v>
      </c>
      <c r="G76" s="116">
        <v>151571</v>
      </c>
      <c r="H76" s="111" t="s">
        <v>1384</v>
      </c>
      <c r="I76" s="117">
        <v>44681</v>
      </c>
      <c r="J76" s="114" t="s">
        <v>1385</v>
      </c>
      <c r="K76" s="114" t="s">
        <v>1386</v>
      </c>
      <c r="L76" s="118"/>
      <c r="M76" s="119"/>
      <c r="N76" s="120">
        <f>+VLOOKUP('[1]таблица 19 (3)'!H76,'[1]Отчет (лист 1)'!G:Q,11,0)/1000</f>
        <v>3029668.7</v>
      </c>
      <c r="O76" s="121" t="s">
        <v>184</v>
      </c>
      <c r="P76" s="121" t="s">
        <v>27</v>
      </c>
      <c r="Q76" s="140"/>
      <c r="R76" s="122"/>
      <c r="S76" s="122"/>
      <c r="T76" s="122"/>
      <c r="U76" s="123" t="s">
        <v>1387</v>
      </c>
      <c r="V76" s="124"/>
      <c r="W76" s="124"/>
      <c r="X76" s="125">
        <v>44708</v>
      </c>
      <c r="Y76" s="126">
        <v>27</v>
      </c>
      <c r="AJ76" s="184"/>
      <c r="AL76" s="128">
        <v>2021</v>
      </c>
      <c r="AQ76" s="131"/>
    </row>
    <row r="77" spans="1:45" ht="56.25" x14ac:dyDescent="0.25">
      <c r="A77" s="111">
        <v>3</v>
      </c>
      <c r="B77" s="112" t="s">
        <v>108</v>
      </c>
      <c r="C77" s="113" t="s">
        <v>1373</v>
      </c>
      <c r="D77" s="144" t="s">
        <v>1382</v>
      </c>
      <c r="E77" s="136" t="s">
        <v>1383</v>
      </c>
      <c r="F77" s="136">
        <v>307444</v>
      </c>
      <c r="G77" s="136">
        <v>151574</v>
      </c>
      <c r="H77" s="137" t="s">
        <v>1388</v>
      </c>
      <c r="I77" s="117">
        <v>44651</v>
      </c>
      <c r="J77" s="114" t="s">
        <v>1389</v>
      </c>
      <c r="K77" s="114" t="s">
        <v>1390</v>
      </c>
      <c r="L77" s="118">
        <v>0.32469999999999999</v>
      </c>
      <c r="M77" s="119">
        <v>618.26</v>
      </c>
      <c r="N77" s="120">
        <f>+VLOOKUP('[1]таблица 19 (3)'!H77,'[1]Отчет (лист 1)'!G:Q,11,0)/1000</f>
        <v>1704307.70897</v>
      </c>
      <c r="O77" s="121"/>
      <c r="P77" s="121" t="s">
        <v>27</v>
      </c>
      <c r="Q77" s="140" t="s">
        <v>1391</v>
      </c>
      <c r="R77" s="149" t="s">
        <v>1392</v>
      </c>
      <c r="S77" s="122" t="s">
        <v>1054</v>
      </c>
      <c r="T77" s="122" t="s">
        <v>1055</v>
      </c>
      <c r="U77" s="123" t="s">
        <v>1393</v>
      </c>
      <c r="V77" s="124"/>
      <c r="W77" s="124">
        <v>3928010</v>
      </c>
      <c r="X77" s="125">
        <v>44708</v>
      </c>
      <c r="Y77" s="126">
        <v>57</v>
      </c>
      <c r="AH77" s="130" t="s">
        <v>1057</v>
      </c>
      <c r="AL77" s="128">
        <v>2021</v>
      </c>
      <c r="AQ77" s="131"/>
    </row>
    <row r="78" spans="1:45" x14ac:dyDescent="0.25">
      <c r="A78" s="111"/>
      <c r="B78" s="112"/>
      <c r="C78" s="113"/>
      <c r="D78" s="56" t="s">
        <v>1045</v>
      </c>
      <c r="E78" s="115"/>
      <c r="F78" s="115"/>
      <c r="G78" s="116"/>
      <c r="H78" s="111"/>
      <c r="I78" s="117"/>
      <c r="J78" s="114"/>
      <c r="K78" s="114"/>
      <c r="L78" s="118"/>
      <c r="M78" s="119"/>
      <c r="N78" s="120">
        <f>SUM(N75:N77)</f>
        <v>5468095.66182</v>
      </c>
      <c r="O78" s="121"/>
      <c r="P78" s="121"/>
      <c r="Q78" s="122"/>
      <c r="R78" s="122"/>
      <c r="S78" s="122"/>
      <c r="T78" s="122"/>
      <c r="U78" s="123"/>
      <c r="V78" s="135">
        <v>734119.25285000005</v>
      </c>
      <c r="W78" s="135"/>
      <c r="X78" s="125"/>
      <c r="Y78" s="126"/>
      <c r="AQ78" s="131"/>
    </row>
    <row r="79" spans="1:45" x14ac:dyDescent="0.25">
      <c r="A79" s="81"/>
      <c r="B79" s="82"/>
      <c r="C79" s="83"/>
      <c r="D79" s="84"/>
      <c r="E79" s="85"/>
      <c r="F79" s="85"/>
      <c r="G79" s="86"/>
      <c r="H79" s="82"/>
      <c r="I79" s="87"/>
      <c r="J79" s="84"/>
      <c r="K79" s="85" t="s">
        <v>1394</v>
      </c>
      <c r="L79" s="88"/>
      <c r="M79" s="89"/>
      <c r="N79" s="90"/>
      <c r="O79" s="91"/>
      <c r="P79" s="91"/>
      <c r="Q79" s="92"/>
      <c r="R79" s="92"/>
      <c r="S79" s="92"/>
      <c r="T79" s="92"/>
      <c r="U79" s="93"/>
      <c r="V79" s="110"/>
      <c r="W79" s="110"/>
      <c r="X79" s="125"/>
      <c r="Y79" s="126"/>
      <c r="AQ79" s="131"/>
    </row>
    <row r="80" spans="1:45" ht="75" x14ac:dyDescent="0.25">
      <c r="A80" s="111">
        <v>1</v>
      </c>
      <c r="B80" s="112" t="s">
        <v>115</v>
      </c>
      <c r="C80" s="113" t="s">
        <v>1395</v>
      </c>
      <c r="D80" s="114" t="s">
        <v>1396</v>
      </c>
      <c r="E80" s="115">
        <v>305048569</v>
      </c>
      <c r="F80" s="115">
        <v>153235</v>
      </c>
      <c r="G80" s="116" t="s">
        <v>1397</v>
      </c>
      <c r="H80" s="111" t="s">
        <v>1398</v>
      </c>
      <c r="I80" s="117">
        <v>44498</v>
      </c>
      <c r="J80" s="114" t="s">
        <v>1399</v>
      </c>
      <c r="K80" s="114"/>
      <c r="L80" s="118"/>
      <c r="M80" s="119"/>
      <c r="N80" s="120">
        <f>+VLOOKUP('[1]таблица 19 (3)'!H80,'[1]Отчет (лист 1)'!G:Q,11,0)/1000</f>
        <v>41795.629999999997</v>
      </c>
      <c r="O80" s="121"/>
      <c r="P80" s="121"/>
      <c r="Q80" s="122" t="s">
        <v>1400</v>
      </c>
      <c r="R80" s="122" t="s">
        <v>1401</v>
      </c>
      <c r="S80" s="122"/>
      <c r="T80" s="122"/>
      <c r="U80" s="179" t="s">
        <v>1402</v>
      </c>
      <c r="V80" s="124">
        <v>41795.629999999997</v>
      </c>
      <c r="W80" s="185">
        <v>3748597</v>
      </c>
      <c r="X80" s="125">
        <v>44708</v>
      </c>
      <c r="Y80" s="126">
        <v>210</v>
      </c>
      <c r="AJ80" s="129" t="s">
        <v>1403</v>
      </c>
      <c r="AK80" s="128">
        <v>47620</v>
      </c>
      <c r="AL80" s="128">
        <v>2017</v>
      </c>
      <c r="AM80" s="128">
        <v>19619108</v>
      </c>
      <c r="AQ80" s="131"/>
      <c r="AS80" s="128" t="s">
        <v>184</v>
      </c>
    </row>
    <row r="81" spans="1:55" ht="56.25" x14ac:dyDescent="0.25">
      <c r="A81" s="111">
        <v>2</v>
      </c>
      <c r="B81" s="112" t="s">
        <v>115</v>
      </c>
      <c r="C81" s="113" t="s">
        <v>1395</v>
      </c>
      <c r="D81" s="114" t="s">
        <v>1404</v>
      </c>
      <c r="E81" s="115">
        <v>307566682</v>
      </c>
      <c r="F81" s="115">
        <v>257599</v>
      </c>
      <c r="G81" s="116">
        <v>131807</v>
      </c>
      <c r="H81" s="111" t="s">
        <v>1405</v>
      </c>
      <c r="I81" s="117">
        <v>44659</v>
      </c>
      <c r="J81" s="114" t="s">
        <v>1406</v>
      </c>
      <c r="K81" s="114" t="s">
        <v>1407</v>
      </c>
      <c r="L81" s="118">
        <v>9.6100000000000005E-2</v>
      </c>
      <c r="M81" s="119">
        <v>86.94</v>
      </c>
      <c r="N81" s="120">
        <f>+VLOOKUP('[1]таблица 19 (3)'!H81,'[1]Отчет (лист 1)'!G:Q,11,0)/1000</f>
        <v>235465</v>
      </c>
      <c r="O81" s="121"/>
      <c r="P81" s="121"/>
      <c r="Q81" s="122" t="s">
        <v>1062</v>
      </c>
      <c r="R81" s="122" t="s">
        <v>1063</v>
      </c>
      <c r="S81" s="122"/>
      <c r="T81" s="122"/>
      <c r="U81" s="123" t="s">
        <v>1408</v>
      </c>
      <c r="V81" s="124"/>
      <c r="W81" s="124">
        <v>3748386</v>
      </c>
      <c r="X81" s="125"/>
      <c r="Y81" s="126"/>
      <c r="AQ81" s="131"/>
    </row>
    <row r="82" spans="1:55" ht="56.25" x14ac:dyDescent="0.25">
      <c r="A82" s="111">
        <v>3</v>
      </c>
      <c r="B82" s="112" t="s">
        <v>115</v>
      </c>
      <c r="C82" s="113" t="s">
        <v>1395</v>
      </c>
      <c r="D82" s="146" t="s">
        <v>1409</v>
      </c>
      <c r="E82" s="115">
        <v>508362163</v>
      </c>
      <c r="F82" s="141">
        <v>257599</v>
      </c>
      <c r="G82" s="136" t="s">
        <v>1410</v>
      </c>
      <c r="H82" s="137" t="s">
        <v>1411</v>
      </c>
      <c r="I82" s="138">
        <v>44839</v>
      </c>
      <c r="J82" s="114" t="s">
        <v>1389</v>
      </c>
      <c r="K82" s="114" t="s">
        <v>1412</v>
      </c>
      <c r="L82" s="148">
        <v>400</v>
      </c>
      <c r="M82" s="148">
        <v>237.38</v>
      </c>
      <c r="N82" s="120">
        <f>+VLOOKUP('[1]таблица 19 (3)'!H82,'[1]Отчет (лист 1)'!G:Q,11,0)/1000</f>
        <v>721700</v>
      </c>
      <c r="O82" s="121" t="s">
        <v>184</v>
      </c>
      <c r="P82" s="121" t="s">
        <v>184</v>
      </c>
      <c r="Q82" s="122" t="s">
        <v>1413</v>
      </c>
      <c r="R82" s="122" t="s">
        <v>1414</v>
      </c>
      <c r="S82" s="122"/>
      <c r="T82" s="122"/>
      <c r="U82" s="123" t="s">
        <v>1415</v>
      </c>
      <c r="V82" s="123" t="s">
        <v>184</v>
      </c>
      <c r="W82" s="124">
        <v>3763722</v>
      </c>
      <c r="X82" s="125"/>
      <c r="Y82" s="126"/>
      <c r="AQ82" s="131"/>
      <c r="AR82" s="128" t="s">
        <v>184</v>
      </c>
      <c r="AS82" s="128" t="s">
        <v>184</v>
      </c>
    </row>
    <row r="83" spans="1:55" s="155" customFormat="1" ht="75" x14ac:dyDescent="0.25">
      <c r="A83" s="111">
        <v>4</v>
      </c>
      <c r="B83" s="112" t="s">
        <v>115</v>
      </c>
      <c r="C83" s="113" t="s">
        <v>1395</v>
      </c>
      <c r="D83" s="144" t="s">
        <v>1416</v>
      </c>
      <c r="E83" s="115">
        <v>500969440</v>
      </c>
      <c r="F83" s="141">
        <v>194361</v>
      </c>
      <c r="G83" s="136">
        <v>102494</v>
      </c>
      <c r="H83" s="137" t="s">
        <v>1417</v>
      </c>
      <c r="I83" s="138">
        <v>44803</v>
      </c>
      <c r="J83" s="114" t="s">
        <v>1406</v>
      </c>
      <c r="K83" s="114" t="s">
        <v>1418</v>
      </c>
      <c r="L83" s="148">
        <v>64.22</v>
      </c>
      <c r="M83" s="148">
        <v>39.82</v>
      </c>
      <c r="N83" s="120">
        <f>+VLOOKUP('[1]таблица 19 (3)'!H83,'[1]Отчет (лист 1)'!G:Q,11,0)/1000</f>
        <v>201821.55900000001</v>
      </c>
      <c r="O83" s="121" t="s">
        <v>184</v>
      </c>
      <c r="P83" s="121" t="s">
        <v>184</v>
      </c>
      <c r="Q83" s="122" t="s">
        <v>1419</v>
      </c>
      <c r="R83" s="122" t="s">
        <v>1420</v>
      </c>
      <c r="S83" s="122" t="s">
        <v>1421</v>
      </c>
      <c r="T83" s="122" t="s">
        <v>1422</v>
      </c>
      <c r="U83" s="179" t="s">
        <v>1423</v>
      </c>
      <c r="V83" s="123"/>
      <c r="W83" s="123">
        <v>3535775</v>
      </c>
      <c r="X83" s="158">
        <v>44708</v>
      </c>
      <c r="Y83" s="186">
        <v>-95</v>
      </c>
      <c r="Z83" s="187"/>
      <c r="AA83" s="130"/>
      <c r="AB83" s="130"/>
      <c r="AC83" s="187"/>
      <c r="AD83" s="130"/>
      <c r="AE83" s="130"/>
      <c r="AF83" s="130"/>
      <c r="AG83" s="130"/>
      <c r="AH83" s="130"/>
      <c r="AI83" s="130"/>
      <c r="AJ83" s="187"/>
      <c r="AK83" s="130"/>
      <c r="AL83" s="130">
        <v>2020</v>
      </c>
      <c r="AM83" s="130"/>
      <c r="AN83" s="130"/>
      <c r="AO83" s="130"/>
      <c r="AP83" s="130"/>
      <c r="AQ83" s="114"/>
      <c r="AR83" s="130">
        <v>29</v>
      </c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</row>
    <row r="84" spans="1:55" x14ac:dyDescent="0.25">
      <c r="A84" s="111"/>
      <c r="B84" s="112"/>
      <c r="C84" s="113"/>
      <c r="D84" s="56" t="s">
        <v>1045</v>
      </c>
      <c r="E84" s="115"/>
      <c r="F84" s="115"/>
      <c r="G84" s="116"/>
      <c r="H84" s="111"/>
      <c r="I84" s="117"/>
      <c r="J84" s="114"/>
      <c r="K84" s="114"/>
      <c r="L84" s="118"/>
      <c r="M84" s="119"/>
      <c r="N84" s="120">
        <f>SUM(N80:N83)</f>
        <v>1200782.189</v>
      </c>
      <c r="O84" s="121"/>
      <c r="P84" s="121"/>
      <c r="Q84" s="122"/>
      <c r="R84" s="122"/>
      <c r="S84" s="122"/>
      <c r="T84" s="122"/>
      <c r="U84" s="123"/>
      <c r="V84" s="135">
        <v>41795.629999999997</v>
      </c>
      <c r="W84" s="135"/>
      <c r="X84" s="125"/>
      <c r="Y84" s="126"/>
      <c r="AQ84" s="131"/>
    </row>
    <row r="85" spans="1:55" x14ac:dyDescent="0.25">
      <c r="A85" s="81"/>
      <c r="B85" s="82"/>
      <c r="C85" s="83"/>
      <c r="D85" s="84"/>
      <c r="E85" s="85"/>
      <c r="F85" s="85"/>
      <c r="G85" s="86"/>
      <c r="H85" s="82"/>
      <c r="I85" s="87"/>
      <c r="J85" s="84"/>
      <c r="K85" s="85" t="s">
        <v>1424</v>
      </c>
      <c r="L85" s="88"/>
      <c r="M85" s="89"/>
      <c r="N85" s="90"/>
      <c r="O85" s="91"/>
      <c r="P85" s="91"/>
      <c r="Q85" s="92"/>
      <c r="R85" s="92"/>
      <c r="S85" s="92"/>
      <c r="T85" s="92"/>
      <c r="U85" s="93"/>
      <c r="V85" s="110"/>
      <c r="W85" s="110"/>
      <c r="X85" s="125"/>
      <c r="Y85" s="126"/>
      <c r="AQ85" s="131"/>
    </row>
    <row r="86" spans="1:55" ht="129" customHeight="1" x14ac:dyDescent="0.25">
      <c r="A86" s="111">
        <v>1</v>
      </c>
      <c r="B86" s="112" t="s">
        <v>127</v>
      </c>
      <c r="C86" s="113" t="s">
        <v>1425</v>
      </c>
      <c r="D86" s="114" t="s">
        <v>1426</v>
      </c>
      <c r="E86" s="115">
        <v>304214054</v>
      </c>
      <c r="F86" s="188">
        <v>192858</v>
      </c>
      <c r="G86" s="116" t="s">
        <v>1215</v>
      </c>
      <c r="H86" s="111" t="s">
        <v>1427</v>
      </c>
      <c r="I86" s="117">
        <v>44393</v>
      </c>
      <c r="J86" s="114" t="s">
        <v>1428</v>
      </c>
      <c r="K86" s="114" t="s">
        <v>1429</v>
      </c>
      <c r="L86" s="142">
        <v>83.5</v>
      </c>
      <c r="M86" s="119"/>
      <c r="N86" s="120">
        <f>+VLOOKUP('[1]таблица 19 (3)'!H86,'[1]Отчет (лист 1)'!G:Q,11,0)/1000</f>
        <v>2850000</v>
      </c>
      <c r="O86" s="121"/>
      <c r="P86" s="121" t="s">
        <v>27</v>
      </c>
      <c r="Q86" s="122" t="s">
        <v>1430</v>
      </c>
      <c r="R86" s="122" t="s">
        <v>1431</v>
      </c>
      <c r="S86" s="122"/>
      <c r="T86" s="122"/>
      <c r="U86" s="123" t="s">
        <v>1432</v>
      </c>
      <c r="V86" s="124">
        <v>2850000</v>
      </c>
      <c r="W86" s="124"/>
      <c r="X86" s="125">
        <v>44708</v>
      </c>
      <c r="Y86" s="126">
        <v>315</v>
      </c>
      <c r="Z86" s="127" t="s">
        <v>1433</v>
      </c>
      <c r="AC86" s="129" t="s">
        <v>1434</v>
      </c>
      <c r="AL86" s="128">
        <v>2020</v>
      </c>
      <c r="AQ86" s="131"/>
    </row>
    <row r="87" spans="1:55" ht="75" x14ac:dyDescent="0.25">
      <c r="A87" s="111">
        <v>2</v>
      </c>
      <c r="B87" s="112" t="s">
        <v>127</v>
      </c>
      <c r="C87" s="113" t="s">
        <v>1425</v>
      </c>
      <c r="D87" s="114" t="s">
        <v>1435</v>
      </c>
      <c r="E87" s="115">
        <v>305296332</v>
      </c>
      <c r="F87" s="115">
        <v>168183</v>
      </c>
      <c r="G87" s="116" t="s">
        <v>1436</v>
      </c>
      <c r="H87" s="111" t="s">
        <v>1437</v>
      </c>
      <c r="I87" s="117">
        <v>44678</v>
      </c>
      <c r="J87" s="114" t="s">
        <v>1438</v>
      </c>
      <c r="K87" s="114"/>
      <c r="L87" s="118"/>
      <c r="M87" s="119"/>
      <c r="N87" s="120">
        <f>+VLOOKUP('[1]таблица 19 (3)'!H87,'[1]Отчет (лист 1)'!G:Q,11,0)/1000</f>
        <v>1237393.9990000001</v>
      </c>
      <c r="O87" s="121" t="s">
        <v>184</v>
      </c>
      <c r="P87" s="121"/>
      <c r="Q87" s="149" t="s">
        <v>1439</v>
      </c>
      <c r="R87" s="149" t="s">
        <v>1440</v>
      </c>
      <c r="S87" s="122" t="s">
        <v>1064</v>
      </c>
      <c r="T87" s="122" t="s">
        <v>1065</v>
      </c>
      <c r="U87" s="123" t="s">
        <v>1441</v>
      </c>
      <c r="V87" s="124"/>
      <c r="W87" s="189">
        <v>3246267</v>
      </c>
      <c r="X87" s="125">
        <v>44708</v>
      </c>
      <c r="Y87" s="126">
        <v>30</v>
      </c>
      <c r="AL87" s="128">
        <v>2018</v>
      </c>
      <c r="AQ87" s="131"/>
    </row>
    <row r="88" spans="1:55" ht="58.5" x14ac:dyDescent="0.25">
      <c r="A88" s="111">
        <v>3</v>
      </c>
      <c r="B88" s="112" t="s">
        <v>127</v>
      </c>
      <c r="C88" s="113" t="s">
        <v>1425</v>
      </c>
      <c r="D88" s="190" t="s">
        <v>1442</v>
      </c>
      <c r="E88" s="115" t="s">
        <v>1215</v>
      </c>
      <c r="F88" s="115">
        <v>194262</v>
      </c>
      <c r="G88" s="116" t="s">
        <v>1443</v>
      </c>
      <c r="H88" s="111" t="s">
        <v>1444</v>
      </c>
      <c r="I88" s="117">
        <v>44862</v>
      </c>
      <c r="J88" s="114" t="s">
        <v>1138</v>
      </c>
      <c r="K88" s="190" t="s">
        <v>1445</v>
      </c>
      <c r="L88" s="142">
        <v>818</v>
      </c>
      <c r="M88" s="119">
        <v>82.69</v>
      </c>
      <c r="N88" s="120">
        <f>+VLOOKUP('[1]таблица 19 (3)'!H88,'[1]Отчет (лист 1)'!G:Q,11,0)/1000</f>
        <v>146250</v>
      </c>
      <c r="O88" s="121" t="s">
        <v>184</v>
      </c>
      <c r="P88" s="121" t="s">
        <v>27</v>
      </c>
      <c r="Q88" s="122" t="s">
        <v>184</v>
      </c>
      <c r="R88" s="122"/>
      <c r="S88" s="122"/>
      <c r="T88" s="122"/>
      <c r="U88" s="123" t="s">
        <v>1387</v>
      </c>
      <c r="V88" s="124"/>
      <c r="W88" s="189"/>
      <c r="X88" s="125"/>
      <c r="Y88" s="126"/>
      <c r="AQ88" s="131"/>
    </row>
    <row r="89" spans="1:55" x14ac:dyDescent="0.25">
      <c r="A89" s="111"/>
      <c r="B89" s="112"/>
      <c r="C89" s="113"/>
      <c r="D89" s="56" t="s">
        <v>1045</v>
      </c>
      <c r="E89" s="115"/>
      <c r="F89" s="115"/>
      <c r="G89" s="116"/>
      <c r="H89" s="111"/>
      <c r="I89" s="117"/>
      <c r="J89" s="114"/>
      <c r="K89" s="114"/>
      <c r="L89" s="118"/>
      <c r="M89" s="119"/>
      <c r="N89" s="120">
        <f>SUM(N86:N88)</f>
        <v>4233643.9989999998</v>
      </c>
      <c r="O89" s="121"/>
      <c r="P89" s="121"/>
      <c r="Q89" s="122"/>
      <c r="R89" s="122"/>
      <c r="S89" s="122"/>
      <c r="T89" s="122"/>
      <c r="U89" s="123"/>
      <c r="V89" s="135">
        <v>2850000</v>
      </c>
      <c r="W89" s="135"/>
      <c r="X89" s="125"/>
      <c r="Y89" s="191"/>
      <c r="AQ89" s="131"/>
    </row>
    <row r="90" spans="1:55" x14ac:dyDescent="0.25">
      <c r="A90" s="81"/>
      <c r="B90" s="82"/>
      <c r="C90" s="83"/>
      <c r="D90" s="84"/>
      <c r="E90" s="85"/>
      <c r="F90" s="85"/>
      <c r="G90" s="86"/>
      <c r="H90" s="82"/>
      <c r="I90" s="87"/>
      <c r="J90" s="84"/>
      <c r="K90" s="85" t="s">
        <v>1446</v>
      </c>
      <c r="L90" s="88"/>
      <c r="M90" s="89"/>
      <c r="N90" s="90"/>
      <c r="O90" s="91"/>
      <c r="P90" s="91"/>
      <c r="Q90" s="92"/>
      <c r="R90" s="92"/>
      <c r="S90" s="92"/>
      <c r="T90" s="92"/>
      <c r="U90" s="93"/>
      <c r="V90" s="110"/>
      <c r="W90" s="110"/>
      <c r="X90" s="125"/>
      <c r="Y90" s="126"/>
      <c r="AQ90" s="131"/>
    </row>
    <row r="91" spans="1:55" ht="56.25" x14ac:dyDescent="0.25">
      <c r="A91" s="111">
        <v>1</v>
      </c>
      <c r="B91" s="112" t="s">
        <v>134</v>
      </c>
      <c r="C91" s="113" t="s">
        <v>1447</v>
      </c>
      <c r="D91" s="114" t="s">
        <v>1448</v>
      </c>
      <c r="E91" s="115">
        <v>307607599</v>
      </c>
      <c r="F91" s="115">
        <v>261108</v>
      </c>
      <c r="G91" s="116">
        <v>132644</v>
      </c>
      <c r="H91" s="111" t="s">
        <v>1449</v>
      </c>
      <c r="I91" s="117">
        <v>44617</v>
      </c>
      <c r="J91" s="114" t="s">
        <v>1389</v>
      </c>
      <c r="K91" s="114" t="s">
        <v>1450</v>
      </c>
      <c r="L91" s="118">
        <v>0.16</v>
      </c>
      <c r="M91" s="119">
        <v>164.9</v>
      </c>
      <c r="N91" s="120">
        <f>+VLOOKUP('[1]таблица 19 (3)'!H91,'[1]Отчет (лист 1)'!G:Q,11,0)/1000</f>
        <v>290349</v>
      </c>
      <c r="O91" s="121"/>
      <c r="P91" s="121" t="s">
        <v>27</v>
      </c>
      <c r="Q91" s="140" t="s">
        <v>1451</v>
      </c>
      <c r="R91" s="140" t="s">
        <v>1452</v>
      </c>
      <c r="S91" s="122" t="s">
        <v>1092</v>
      </c>
      <c r="T91" s="122" t="s">
        <v>785</v>
      </c>
      <c r="U91" s="123" t="s">
        <v>1453</v>
      </c>
      <c r="V91" s="124">
        <v>290349</v>
      </c>
      <c r="W91" s="185">
        <v>2786183</v>
      </c>
      <c r="X91" s="125">
        <v>44708</v>
      </c>
      <c r="Y91" s="126">
        <v>91</v>
      </c>
      <c r="Z91" s="127" t="s">
        <v>1276</v>
      </c>
      <c r="AC91" s="129" t="s">
        <v>1095</v>
      </c>
      <c r="AL91" s="128">
        <v>2020</v>
      </c>
      <c r="AQ91" s="131">
        <v>2338143</v>
      </c>
    </row>
    <row r="92" spans="1:55" ht="75" x14ac:dyDescent="0.25">
      <c r="A92" s="111">
        <v>2</v>
      </c>
      <c r="B92" s="112" t="s">
        <v>134</v>
      </c>
      <c r="C92" s="113" t="s">
        <v>1447</v>
      </c>
      <c r="D92" s="114" t="s">
        <v>1454</v>
      </c>
      <c r="E92" s="115">
        <v>495171274</v>
      </c>
      <c r="F92" s="115">
        <v>261108</v>
      </c>
      <c r="G92" s="116" t="s">
        <v>1455</v>
      </c>
      <c r="H92" s="111" t="s">
        <v>1456</v>
      </c>
      <c r="I92" s="117">
        <v>44834</v>
      </c>
      <c r="J92" s="114" t="s">
        <v>1457</v>
      </c>
      <c r="K92" s="114"/>
      <c r="L92" s="118"/>
      <c r="M92" s="119"/>
      <c r="N92" s="120">
        <f>+VLOOKUP('[1]таблица 19 (3)'!H92,'[1]Отчет (лист 1)'!G:Q,11,0)/1000</f>
        <v>41803.667950000003</v>
      </c>
      <c r="O92" s="121" t="s">
        <v>184</v>
      </c>
      <c r="P92" s="121"/>
      <c r="Q92" s="140"/>
      <c r="R92" s="122"/>
      <c r="S92" s="122"/>
      <c r="T92" s="122"/>
      <c r="U92" s="179" t="s">
        <v>1458</v>
      </c>
      <c r="V92" s="124"/>
      <c r="W92" s="192">
        <v>2610087</v>
      </c>
      <c r="X92" s="125"/>
      <c r="Y92" s="126"/>
      <c r="AQ92" s="131"/>
    </row>
    <row r="93" spans="1:55" x14ac:dyDescent="0.25">
      <c r="A93" s="111"/>
      <c r="B93" s="112"/>
      <c r="C93" s="113"/>
      <c r="D93" s="56" t="s">
        <v>1045</v>
      </c>
      <c r="E93" s="115"/>
      <c r="F93" s="115"/>
      <c r="G93" s="116"/>
      <c r="H93" s="111"/>
      <c r="I93" s="117"/>
      <c r="J93" s="114"/>
      <c r="K93" s="114"/>
      <c r="L93" s="118"/>
      <c r="M93" s="119"/>
      <c r="N93" s="120">
        <f>SUM(N91:N92)</f>
        <v>332152.66795000003</v>
      </c>
      <c r="O93" s="121"/>
      <c r="P93" s="121"/>
      <c r="Q93" s="122"/>
      <c r="R93" s="122"/>
      <c r="S93" s="122"/>
      <c r="T93" s="122"/>
      <c r="U93" s="123"/>
      <c r="V93" s="135">
        <v>290349</v>
      </c>
      <c r="W93" s="135"/>
      <c r="X93" s="125"/>
      <c r="Y93" s="126"/>
      <c r="AQ93" s="131"/>
    </row>
    <row r="94" spans="1:55" x14ac:dyDescent="0.25">
      <c r="A94" s="81"/>
      <c r="B94" s="82"/>
      <c r="C94" s="83"/>
      <c r="D94" s="84"/>
      <c r="E94" s="85"/>
      <c r="F94" s="85"/>
      <c r="G94" s="86"/>
      <c r="H94" s="82"/>
      <c r="I94" s="87"/>
      <c r="J94" s="84"/>
      <c r="K94" s="85" t="s">
        <v>1459</v>
      </c>
      <c r="L94" s="88"/>
      <c r="M94" s="89"/>
      <c r="N94" s="90"/>
      <c r="O94" s="91"/>
      <c r="P94" s="91"/>
      <c r="Q94" s="92"/>
      <c r="R94" s="92"/>
      <c r="S94" s="92"/>
      <c r="T94" s="92"/>
      <c r="U94" s="93"/>
      <c r="V94" s="110"/>
      <c r="W94" s="110"/>
      <c r="X94" s="125"/>
      <c r="Y94" s="126"/>
      <c r="AQ94" s="131"/>
    </row>
    <row r="95" spans="1:55" ht="75" x14ac:dyDescent="0.25">
      <c r="A95" s="111">
        <v>1</v>
      </c>
      <c r="B95" s="112" t="s">
        <v>545</v>
      </c>
      <c r="C95" s="113" t="s">
        <v>1460</v>
      </c>
      <c r="D95" s="114" t="s">
        <v>1461</v>
      </c>
      <c r="E95" s="115">
        <v>305112118</v>
      </c>
      <c r="F95" s="115">
        <v>184056</v>
      </c>
      <c r="G95" s="116">
        <v>94056</v>
      </c>
      <c r="H95" s="111" t="s">
        <v>1462</v>
      </c>
      <c r="I95" s="117">
        <v>44406</v>
      </c>
      <c r="J95" s="114" t="s">
        <v>1463</v>
      </c>
      <c r="K95" s="114" t="s">
        <v>1464</v>
      </c>
      <c r="L95" s="118">
        <v>0.12</v>
      </c>
      <c r="M95" s="119">
        <v>482.44</v>
      </c>
      <c r="N95" s="120">
        <f>+VLOOKUP('[1]таблица 19 (3)'!H95,'[1]Отчет (лист 1)'!G:Q,11,0)/1000</f>
        <v>452292.5</v>
      </c>
      <c r="O95" s="121"/>
      <c r="P95" s="121" t="s">
        <v>27</v>
      </c>
      <c r="Q95" s="140" t="s">
        <v>1465</v>
      </c>
      <c r="R95" s="140" t="s">
        <v>1466</v>
      </c>
      <c r="S95" s="122"/>
      <c r="T95" s="122"/>
      <c r="U95" s="123" t="s">
        <v>1467</v>
      </c>
      <c r="V95" s="124">
        <v>452292.5</v>
      </c>
      <c r="W95" s="124">
        <v>3240324</v>
      </c>
      <c r="X95" s="125">
        <v>44708</v>
      </c>
      <c r="Y95" s="126">
        <v>302</v>
      </c>
      <c r="Z95" s="127">
        <v>95497</v>
      </c>
      <c r="AC95" s="129" t="s">
        <v>1468</v>
      </c>
      <c r="AL95" s="128">
        <v>2019</v>
      </c>
      <c r="AQ95" s="131"/>
    </row>
    <row r="96" spans="1:55" x14ac:dyDescent="0.25">
      <c r="A96" s="111"/>
      <c r="B96" s="112"/>
      <c r="C96" s="113"/>
      <c r="D96" s="56" t="s">
        <v>1045</v>
      </c>
      <c r="E96" s="115"/>
      <c r="F96" s="115"/>
      <c r="G96" s="116"/>
      <c r="H96" s="111"/>
      <c r="I96" s="117"/>
      <c r="J96" s="114"/>
      <c r="K96" s="114"/>
      <c r="L96" s="118"/>
      <c r="M96" s="119"/>
      <c r="N96" s="120">
        <v>452292.5</v>
      </c>
      <c r="O96" s="121"/>
      <c r="P96" s="121"/>
      <c r="Q96" s="122"/>
      <c r="R96" s="122"/>
      <c r="S96" s="122"/>
      <c r="T96" s="122"/>
      <c r="U96" s="123"/>
      <c r="V96" s="135">
        <v>452292.5</v>
      </c>
      <c r="W96" s="135"/>
      <c r="X96" s="125"/>
      <c r="Y96" s="126"/>
      <c r="AQ96" s="131"/>
    </row>
    <row r="97" spans="14:21" x14ac:dyDescent="0.25">
      <c r="N97" s="197">
        <v>1000</v>
      </c>
    </row>
    <row r="102" spans="14:21" x14ac:dyDescent="0.25">
      <c r="U102" s="187" t="s">
        <v>184</v>
      </c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Автолар ва обектлар</vt:lpstr>
      <vt:lpstr>Мулклар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2022-12-28T09:00:51Z</dcterms:created>
  <dcterms:modified xsi:type="dcterms:W3CDTF">2022-12-28T09:01:50Z</dcterms:modified>
</cp:coreProperties>
</file>