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172.17.102.63\universal 1\6_ALISHER 14.12\ALL\2026\Сайт\1-chorak\"/>
    </mc:Choice>
  </mc:AlternateContent>
  <xr:revisionPtr revIDLastSave="0" documentId="13_ncr:1_{868DF8A0-69F1-48B2-A816-9B5AED10E622}" xr6:coauthVersionLast="45" xr6:coauthVersionMax="47" xr10:uidLastSave="{00000000-0000-0000-0000-000000000000}"/>
  <bookViews>
    <workbookView xWindow="-120" yWindow="-120" windowWidth="29040" windowHeight="15840" xr2:uid="{EC0D3B5D-228C-4FED-8299-6726B6965FBB}"/>
  </bookViews>
  <sheets>
    <sheet name="Форма 1" sheetId="1" r:id="rId1"/>
    <sheet name="Форма 2" sheetId="2" r:id="rId2"/>
    <sheet name="Форма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1" i="1"/>
  <c r="D10" i="1"/>
  <c r="D9" i="1"/>
  <c r="D8" i="1"/>
  <c r="D7" i="1"/>
  <c r="D6" i="1"/>
  <c r="D5" i="1"/>
  <c r="F9" i="3"/>
  <c r="E9" i="3"/>
  <c r="G8" i="3"/>
  <c r="D19" i="2"/>
  <c r="D18" i="2"/>
  <c r="D17" i="2"/>
  <c r="D16" i="2"/>
  <c r="D15" i="2"/>
  <c r="D14" i="2"/>
  <c r="D13" i="2"/>
  <c r="D12" i="2"/>
  <c r="D11" i="2"/>
  <c r="D9" i="2"/>
  <c r="D8" i="2"/>
  <c r="D7" i="2"/>
  <c r="D6" i="2"/>
  <c r="D5" i="2"/>
  <c r="D4" i="2"/>
  <c r="G7" i="3"/>
  <c r="G6" i="3"/>
  <c r="G9" i="3" l="1"/>
  <c r="C10" i="2"/>
  <c r="D10" i="2" s="1"/>
  <c r="B10" i="2"/>
  <c r="D18" i="1" l="1"/>
  <c r="B18" i="1"/>
  <c r="B12" i="1"/>
  <c r="D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tc={DC50CD17-5AD7-4AB5-84E9-E204C7B88D15}</author>
    <author>tc={CAA3D02A-FA37-4CA1-8F23-72F04611DD78}</author>
    <author>tc={17614B0E-D579-41ED-B6F3-E2685EB69B4B}</author>
    <author>tc={2F7A40F1-E30C-4ACD-B872-DB2382E49FB4}</author>
    <author>tc={A4083B25-6CC6-4CBF-91BB-D5350B42FEEF}</author>
    <author>Asilbek Abduqahhorov</author>
  </authors>
  <commentList>
    <comment ref="C5" authorId="0" shapeId="0" xr:uid="{DC50CD17-5AD7-4AB5-84E9-E204C7B88D15}">
      <text>
        <r>
          <rPr>
            <sz val="11"/>
            <color theme="1"/>
            <rFont val="Aptos Narrow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Balance C5</t>
        </r>
      </text>
    </comment>
    <comment ref="C6" authorId="1" shapeId="0" xr:uid="{CAA3D02A-FA37-4CA1-8F23-72F04611DD78}">
      <text>
        <r>
          <rPr>
            <sz val="11"/>
            <color theme="1"/>
            <rFont val="Aptos Narrow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Balance C6+C7</t>
        </r>
      </text>
    </comment>
    <comment ref="C7" authorId="2" shapeId="0" xr:uid="{17614B0E-D579-41ED-B6F3-E2685EB69B4B}">
      <text>
        <r>
          <rPr>
            <sz val="11"/>
            <color theme="1"/>
            <rFont val="Aptos Narrow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Balance C10+C17</t>
        </r>
      </text>
    </comment>
    <comment ref="C8" authorId="3" shapeId="0" xr:uid="{2F7A40F1-E30C-4ACD-B872-DB2382E49FB4}">
      <text>
        <r>
          <rPr>
            <sz val="11"/>
            <color theme="1"/>
            <rFont val="Aptos Narrow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Balance C25</t>
        </r>
      </text>
    </comment>
    <comment ref="C9" authorId="4" shapeId="0" xr:uid="{A4083B25-6CC6-4CBF-91BB-D5350B42FEEF}">
      <text>
        <r>
          <rPr>
            <sz val="11"/>
            <color theme="1"/>
            <rFont val="Aptos Narrow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Balance C26+C29</t>
        </r>
      </text>
    </comment>
    <comment ref="C14" authorId="5" shapeId="0" xr:uid="{36ACA547-5AFD-4CF5-80EA-1B13225F4448}">
      <text>
        <r>
          <rPr>
            <b/>
            <sz val="9"/>
            <color indexed="81"/>
            <rFont val="Tahoma"/>
            <charset val="1"/>
          </rPr>
          <t>Asilbek Abduqahhorov:</t>
        </r>
        <r>
          <rPr>
            <sz val="9"/>
            <color indexed="81"/>
            <rFont val="Tahoma"/>
            <charset val="1"/>
          </rPr>
          <t xml:space="preserve">
depozits by clients C22</t>
        </r>
      </text>
    </comment>
    <comment ref="C15" authorId="5" shapeId="0" xr:uid="{C78CA420-E3D3-4D77-B40B-38551C652BDD}">
      <text>
        <r>
          <rPr>
            <b/>
            <sz val="9"/>
            <color indexed="81"/>
            <rFont val="Tahoma"/>
            <charset val="1"/>
          </rPr>
          <t>Asilbek Abduqahhorov:</t>
        </r>
        <r>
          <rPr>
            <sz val="9"/>
            <color indexed="81"/>
            <rFont val="Tahoma"/>
            <charset val="1"/>
          </rPr>
          <t xml:space="preserve">
balance C53
</t>
        </r>
      </text>
    </comment>
    <comment ref="C16" authorId="5" shapeId="0" xr:uid="{C50D62F4-87FE-4940-A547-62AB66949437}">
      <text>
        <r>
          <rPr>
            <b/>
            <sz val="9"/>
            <color indexed="81"/>
            <rFont val="Tahoma"/>
            <charset val="1"/>
          </rPr>
          <t>Asilbek Abduqahhorov:</t>
        </r>
        <r>
          <rPr>
            <sz val="9"/>
            <color indexed="81"/>
            <rFont val="Tahoma"/>
            <charset val="1"/>
          </rPr>
          <t xml:space="preserve">
balance C55
</t>
        </r>
      </text>
    </comment>
  </commentList>
</comments>
</file>

<file path=xl/sharedStrings.xml><?xml version="1.0" encoding="utf-8"?>
<sst xmlns="http://schemas.openxmlformats.org/spreadsheetml/2006/main" count="57" uniqueCount="51">
  <si>
    <t>Выполнение плана балансовых показателей</t>
  </si>
  <si>
    <t>млрд.сум</t>
  </si>
  <si>
    <t>АКТИВ</t>
  </si>
  <si>
    <t>План</t>
  </si>
  <si>
    <t>Факт</t>
  </si>
  <si>
    <t>%</t>
  </si>
  <si>
    <t>Кассадаги нақд пул ва бошқа тўлов ҳужжатлари</t>
  </si>
  <si>
    <t>Банкнинг Марказий банкдаги ҳамда бошқа банклардаги маблағлари</t>
  </si>
  <si>
    <t>Қимматли қоғозлар ва уларга қилинган  инвестициялар</t>
  </si>
  <si>
    <t>Кредит ва лизинг операциялари</t>
  </si>
  <si>
    <t>Яратилган захира колдиги</t>
  </si>
  <si>
    <t>Асосий воситалар ва номоддий активлар</t>
  </si>
  <si>
    <t>Бошқа активлар</t>
  </si>
  <si>
    <t>ИТОГО</t>
  </si>
  <si>
    <t>ПАССИВ</t>
  </si>
  <si>
    <t>Жами депозитлар</t>
  </si>
  <si>
    <t>Бошқа банклар ва молиявий ташкилотларнинг ҳисобварақлари</t>
  </si>
  <si>
    <t>Кредит ва лизинг операциялари бўйича мажбуриятлар</t>
  </si>
  <si>
    <t>Бошқа мажбуриятлар</t>
  </si>
  <si>
    <t>Даромад ва харажатлар</t>
  </si>
  <si>
    <t>(минг сумда)</t>
  </si>
  <si>
    <t>Кўрсаткичлар</t>
  </si>
  <si>
    <t>Режа</t>
  </si>
  <si>
    <t>Режа бажарилиши
( фоизда - % )</t>
  </si>
  <si>
    <t>Жами даромад</t>
  </si>
  <si>
    <t>Фоизли даромад</t>
  </si>
  <si>
    <t>Фоизсиз  даромад</t>
  </si>
  <si>
    <t>Жами харажат</t>
  </si>
  <si>
    <t>Фоизли харажат</t>
  </si>
  <si>
    <t>Фоизсиз харажат</t>
  </si>
  <si>
    <t>Операцион харажат жами шундан:</t>
  </si>
  <si>
    <t>Иш ҳақи ва бошқа харажатлар</t>
  </si>
  <si>
    <t>Ижара ва таъминот харажатлари</t>
  </si>
  <si>
    <t>Хизмат сафари ва транспорт харажатлари:</t>
  </si>
  <si>
    <t>Маъмурий  харажатлар:</t>
  </si>
  <si>
    <t>Репрезентация ва хайрия</t>
  </si>
  <si>
    <t>Эскириш харажатлари</t>
  </si>
  <si>
    <t>Суғурта, солиқ ва бошқа харажатлар</t>
  </si>
  <si>
    <t>Фойда солиғи</t>
  </si>
  <si>
    <t>Ф о й д а с и</t>
  </si>
  <si>
    <t xml:space="preserve">Смета Капитальных затрат     </t>
  </si>
  <si>
    <t>(тыс сум)</t>
  </si>
  <si>
    <t>Статьи  Капитальных затрат</t>
  </si>
  <si>
    <t>Выполнение (%)</t>
  </si>
  <si>
    <t xml:space="preserve">Капитальный ремонт Административного здания АКБ Туронбанка г.Ташкент </t>
  </si>
  <si>
    <t>Капитальный ремонт административного здания АКБ Туронбанк Самарканд БХМ</t>
  </si>
  <si>
    <t>Всего Капитальных затрат</t>
  </si>
  <si>
    <t>План на 2026г.</t>
  </si>
  <si>
    <t>Факт за 2026 г</t>
  </si>
  <si>
    <t>Капитальный ремонт административного здания АКБ Туронбанк Джиззах БХМ</t>
  </si>
  <si>
    <t>01.04.2026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</si>
</sst>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0"/>
    <numFmt numFmtId="167" formatCode="0.0"/>
    <numFmt numFmtId="168" formatCode="#,##0.0"/>
    <numFmt numFmtId="169" formatCode="#,##0_ ;\-#,##0\ "/>
    <numFmt numFmtId="170" formatCode="_-* #,##0.0_-;\-* #,##0.0_-;_-* &quot;-&quot;??_-;_-@_-"/>
  </numFmts>
  <fonts count="17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DD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D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0" xfId="3" applyFont="1" applyProtection="1">
      <protection locked="0" hidden="1"/>
    </xf>
    <xf numFmtId="164" fontId="4" fillId="2" borderId="0" xfId="1" applyNumberFormat="1" applyFont="1" applyFill="1" applyBorder="1" applyAlignment="1" applyProtection="1">
      <alignment horizontal="right"/>
      <protection locked="0" hidden="1"/>
    </xf>
    <xf numFmtId="165" fontId="4" fillId="2" borderId="0" xfId="3" applyNumberFormat="1" applyFont="1" applyFill="1" applyAlignment="1" applyProtection="1">
      <alignment horizontal="right"/>
      <protection locked="0" hidden="1"/>
    </xf>
    <xf numFmtId="0" fontId="5" fillId="3" borderId="1" xfId="3" applyFont="1" applyFill="1" applyBorder="1" applyAlignment="1" applyProtection="1">
      <alignment horizontal="center" vertical="center"/>
      <protection locked="0" hidden="1"/>
    </xf>
    <xf numFmtId="164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2" applyFont="1"/>
    <xf numFmtId="49" fontId="5" fillId="4" borderId="2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3" borderId="1" xfId="3" applyFont="1" applyFill="1" applyBorder="1" applyAlignment="1" applyProtection="1">
      <alignment horizontal="center" vertical="center"/>
      <protection locked="0"/>
    </xf>
    <xf numFmtId="9" fontId="5" fillId="3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4" fontId="7" fillId="0" borderId="3" xfId="0" applyNumberFormat="1" applyFont="1" applyBorder="1"/>
    <xf numFmtId="10" fontId="7" fillId="0" borderId="3" xfId="2" applyNumberFormat="1" applyFont="1" applyBorder="1"/>
    <xf numFmtId="0" fontId="11" fillId="0" borderId="3" xfId="0" applyFont="1" applyBorder="1" applyAlignment="1">
      <alignment vertical="center"/>
    </xf>
    <xf numFmtId="4" fontId="8" fillId="0" borderId="3" xfId="0" applyNumberFormat="1" applyFont="1" applyBorder="1"/>
    <xf numFmtId="10" fontId="8" fillId="0" borderId="3" xfId="2" applyNumberFormat="1" applyFont="1" applyBorder="1"/>
    <xf numFmtId="0" fontId="12" fillId="0" borderId="3" xfId="0" applyFont="1" applyBorder="1" applyAlignment="1">
      <alignment horizontal="right" vertical="center"/>
    </xf>
    <xf numFmtId="4" fontId="13" fillId="0" borderId="3" xfId="0" applyNumberFormat="1" applyFont="1" applyBorder="1"/>
    <xf numFmtId="167" fontId="0" fillId="0" borderId="0" xfId="0" applyNumberFormat="1"/>
    <xf numFmtId="168" fontId="0" fillId="0" borderId="0" xfId="0" applyNumberFormat="1"/>
    <xf numFmtId="166" fontId="8" fillId="0" borderId="0" xfId="0" applyNumberFormat="1" applyFont="1"/>
    <xf numFmtId="0" fontId="7" fillId="0" borderId="0" xfId="0" applyFont="1" applyAlignment="1">
      <alignment horizontal="center"/>
    </xf>
    <xf numFmtId="169" fontId="14" fillId="6" borderId="6" xfId="5" applyNumberFormat="1" applyFont="1" applyFill="1" applyBorder="1" applyAlignment="1" applyProtection="1">
      <alignment horizontal="center" vertical="center" wrapText="1"/>
      <protection locked="0"/>
    </xf>
    <xf numFmtId="9" fontId="14" fillId="6" borderId="6" xfId="2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168" fontId="14" fillId="7" borderId="9" xfId="5" applyNumberFormat="1" applyFont="1" applyFill="1" applyBorder="1" applyAlignment="1" applyProtection="1">
      <alignment horizontal="center" vertical="center" wrapText="1"/>
      <protection locked="0"/>
    </xf>
    <xf numFmtId="170" fontId="6" fillId="4" borderId="1" xfId="1" applyNumberFormat="1" applyFont="1" applyFill="1" applyBorder="1" applyAlignment="1">
      <alignment horizontal="right" vertical="center" indent="2"/>
    </xf>
    <xf numFmtId="165" fontId="6" fillId="4" borderId="1" xfId="2" applyNumberFormat="1" applyFont="1" applyFill="1" applyBorder="1" applyAlignment="1">
      <alignment horizontal="right" vertical="center" indent="2"/>
    </xf>
    <xf numFmtId="9" fontId="14" fillId="7" borderId="9" xfId="2" applyFont="1" applyFill="1" applyBorder="1" applyAlignment="1" applyProtection="1">
      <alignment horizontal="center" vertical="center" wrapText="1"/>
      <protection locked="0"/>
    </xf>
    <xf numFmtId="43" fontId="0" fillId="0" borderId="0" xfId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9" fontId="14" fillId="6" borderId="4" xfId="5" applyNumberFormat="1" applyFont="1" applyFill="1" applyBorder="1" applyAlignment="1" applyProtection="1">
      <alignment horizontal="center" vertical="center"/>
      <protection locked="0"/>
    </xf>
    <xf numFmtId="169" fontId="14" fillId="6" borderId="5" xfId="5" applyNumberFormat="1" applyFont="1" applyFill="1" applyBorder="1" applyAlignment="1" applyProtection="1">
      <alignment horizontal="center" vertical="center"/>
      <protection locked="0"/>
    </xf>
    <xf numFmtId="169" fontId="14" fillId="7" borderId="7" xfId="5" applyNumberFormat="1" applyFont="1" applyFill="1" applyBorder="1" applyAlignment="1" applyProtection="1">
      <alignment horizontal="center" vertical="center"/>
      <protection locked="0"/>
    </xf>
    <xf numFmtId="169" fontId="14" fillId="7" borderId="8" xfId="5" applyNumberFormat="1" applyFon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2" xfId="3" xr:uid="{FB921D18-AC07-4E20-87E7-639DFAF00F16}"/>
    <cellStyle name="Обычный 2 2 2 2" xfId="5" xr:uid="{2C47BE1F-DCC1-4D9B-95EF-5B5A435D63FC}"/>
    <cellStyle name="Обычный 3" xfId="4" xr:uid="{DF4F0906-6B1C-41F7-BBA5-D4200EB5452C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ilbek Abduqahhorov" id="{76AB38DD-97AE-4D83-AF84-919833A594F6}" userId="S-1-5-21-1658907565-3788529526-29533291-34524" providerId="AD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6-04-08T11:48:31.19" personId="{76AB38DD-97AE-4D83-AF84-919833A594F6}" id="{DC50CD17-5AD7-4AB5-84E9-E204C7B88D15}">
    <text>Balance C5</text>
  </threadedComment>
  <threadedComment ref="C6" dT="2026-04-08T11:49:16.34" personId="{76AB38DD-97AE-4D83-AF84-919833A594F6}" id="{CAA3D02A-FA37-4CA1-8F23-72F04611DD78}">
    <text>Balance C6+C7</text>
  </threadedComment>
  <threadedComment ref="C7" dT="2026-04-08T11:50:34.31" personId="{76AB38DD-97AE-4D83-AF84-919833A594F6}" id="{17614B0E-D579-41ED-B6F3-E2685EB69B4B}">
    <text>Balance C10+C17</text>
  </threadedComment>
  <threadedComment ref="C8" dT="2026-04-08T11:51:12.23" personId="{76AB38DD-97AE-4D83-AF84-919833A594F6}" id="{2F7A40F1-E30C-4ACD-B872-DB2382E49FB4}">
    <text>Balance C25</text>
  </threadedComment>
  <threadedComment ref="C9" dT="2026-04-08T11:52:26.59" personId="{76AB38DD-97AE-4D83-AF84-919833A594F6}" id="{A4083B25-6CC6-4CBF-91BB-D5350B42FEEF}">
    <text>Balance C26+C29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05A0-A038-4BD0-AC41-1E7BAA10DCFA}">
  <sheetPr>
    <tabColor rgb="FF92D050"/>
  </sheetPr>
  <dimension ref="A1:J18"/>
  <sheetViews>
    <sheetView tabSelected="1" workbookViewId="0">
      <selection activeCell="B22" sqref="B22"/>
    </sheetView>
  </sheetViews>
  <sheetFormatPr defaultRowHeight="14.25"/>
  <cols>
    <col min="1" max="1" width="63" customWidth="1"/>
    <col min="2" max="2" width="17.25" customWidth="1"/>
    <col min="3" max="3" width="16.875" bestFit="1" customWidth="1"/>
    <col min="4" max="4" width="12.625" customWidth="1"/>
    <col min="7" max="7" width="18.375" bestFit="1" customWidth="1"/>
    <col min="8" max="8" width="12.875" bestFit="1" customWidth="1"/>
  </cols>
  <sheetData>
    <row r="1" spans="1:10" ht="15.75">
      <c r="A1" s="38" t="s">
        <v>0</v>
      </c>
      <c r="B1" s="38"/>
      <c r="C1" s="38"/>
      <c r="D1" s="38"/>
      <c r="E1" s="38"/>
      <c r="F1" s="38"/>
      <c r="G1" t="s">
        <v>50</v>
      </c>
    </row>
    <row r="3" spans="1:10" ht="15" thickBot="1">
      <c r="A3" s="1"/>
      <c r="B3" s="2"/>
      <c r="C3" s="2"/>
      <c r="D3" s="3" t="s">
        <v>1</v>
      </c>
      <c r="H3" s="37"/>
    </row>
    <row r="4" spans="1:10" ht="16.5" thickBot="1">
      <c r="A4" s="4" t="s">
        <v>2</v>
      </c>
      <c r="B4" s="5" t="s">
        <v>3</v>
      </c>
      <c r="C4" s="5" t="s">
        <v>4</v>
      </c>
      <c r="D4" s="6" t="s">
        <v>5</v>
      </c>
    </row>
    <row r="5" spans="1:10">
      <c r="A5" t="s">
        <v>6</v>
      </c>
      <c r="B5" s="24">
        <v>643.81026339844004</v>
      </c>
      <c r="C5" s="23">
        <v>762.77723200000003</v>
      </c>
      <c r="D5" s="7">
        <f>+C5/B5</f>
        <v>1.184785759663999</v>
      </c>
    </row>
    <row r="6" spans="1:10">
      <c r="A6" t="s">
        <v>7</v>
      </c>
      <c r="B6" s="24">
        <v>1559.3734609999999</v>
      </c>
      <c r="C6" s="23">
        <v>1957.954129</v>
      </c>
      <c r="D6" s="7">
        <f t="shared" ref="D6:D11" si="0">+C6/B6</f>
        <v>1.2556030854497144</v>
      </c>
    </row>
    <row r="7" spans="1:10">
      <c r="A7" t="s">
        <v>8</v>
      </c>
      <c r="B7" s="24">
        <v>2349.462642</v>
      </c>
      <c r="C7" s="23">
        <v>1684.8256819999999</v>
      </c>
      <c r="D7" s="7">
        <f t="shared" si="0"/>
        <v>0.71711107547799857</v>
      </c>
    </row>
    <row r="8" spans="1:10">
      <c r="A8" t="s">
        <v>9</v>
      </c>
      <c r="B8" s="24">
        <v>15072.028902</v>
      </c>
      <c r="C8" s="23">
        <v>14616.921076000001</v>
      </c>
      <c r="D8" s="7">
        <f t="shared" si="0"/>
        <v>0.96980447496756006</v>
      </c>
    </row>
    <row r="9" spans="1:10">
      <c r="A9" t="s">
        <v>10</v>
      </c>
      <c r="B9" s="24">
        <v>-162.57910899999999</v>
      </c>
      <c r="C9" s="23">
        <v>122.38068699999999</v>
      </c>
      <c r="D9" s="7">
        <f t="shared" si="0"/>
        <v>-0.75274546497852934</v>
      </c>
    </row>
    <row r="10" spans="1:10">
      <c r="A10" t="s">
        <v>11</v>
      </c>
      <c r="B10" s="24">
        <v>499.98127799999997</v>
      </c>
      <c r="C10" s="23">
        <v>512.11830799999996</v>
      </c>
      <c r="D10" s="7">
        <f t="shared" si="0"/>
        <v>1.0242749689519375</v>
      </c>
      <c r="J10" s="24"/>
    </row>
    <row r="11" spans="1:10" ht="15" thickBot="1">
      <c r="A11" t="s">
        <v>12</v>
      </c>
      <c r="B11" s="24">
        <v>1728.8566012026599</v>
      </c>
      <c r="C11" s="23">
        <v>1886.3370049999976</v>
      </c>
      <c r="D11" s="7">
        <f t="shared" si="0"/>
        <v>1.0910893382873907</v>
      </c>
      <c r="J11" s="24"/>
    </row>
    <row r="12" spans="1:10" ht="16.5" thickBot="1">
      <c r="A12" s="8" t="s">
        <v>13</v>
      </c>
      <c r="B12" s="34">
        <f>SUM(B5:B11)</f>
        <v>21690.934038601099</v>
      </c>
      <c r="C12" s="34">
        <v>21543.314118999999</v>
      </c>
      <c r="D12" s="35">
        <f t="shared" ref="D12" si="1">+C12/B12</f>
        <v>0.99319439544012278</v>
      </c>
      <c r="G12" s="9"/>
    </row>
    <row r="13" spans="1:10" ht="16.5" thickBot="1">
      <c r="A13" s="10" t="s">
        <v>14</v>
      </c>
      <c r="B13" s="5" t="s">
        <v>3</v>
      </c>
      <c r="C13" s="5" t="s">
        <v>4</v>
      </c>
      <c r="D13" s="11" t="s">
        <v>5</v>
      </c>
    </row>
    <row r="14" spans="1:10">
      <c r="A14" t="s">
        <v>15</v>
      </c>
      <c r="B14" s="24">
        <v>7052.2827729999999</v>
      </c>
      <c r="C14" s="23">
        <v>8810.2072750000007</v>
      </c>
      <c r="D14" s="7">
        <f t="shared" ref="D14:D18" si="2">+C14/B14</f>
        <v>1.2492702800758781</v>
      </c>
    </row>
    <row r="15" spans="1:10">
      <c r="A15" t="s">
        <v>16</v>
      </c>
      <c r="B15" s="24">
        <v>1890.19287985915</v>
      </c>
      <c r="C15" s="23">
        <v>1164.707543</v>
      </c>
      <c r="D15" s="7">
        <f t="shared" si="2"/>
        <v>0.61618449387386831</v>
      </c>
    </row>
    <row r="16" spans="1:10">
      <c r="A16" t="s">
        <v>17</v>
      </c>
      <c r="B16" s="24">
        <v>9432.3379159705</v>
      </c>
      <c r="C16" s="23">
        <v>8679.8533549999993</v>
      </c>
      <c r="D16" s="7">
        <f t="shared" si="2"/>
        <v>0.92022290044375732</v>
      </c>
    </row>
    <row r="17" spans="1:7" ht="15" thickBot="1">
      <c r="A17" t="s">
        <v>18</v>
      </c>
      <c r="B17" s="24">
        <v>1102.23795583694</v>
      </c>
      <c r="C17" s="23">
        <v>788.93953599999804</v>
      </c>
      <c r="D17" s="7">
        <f t="shared" si="2"/>
        <v>0.71576153935013842</v>
      </c>
    </row>
    <row r="18" spans="1:7" ht="16.5" thickBot="1">
      <c r="A18" s="8" t="s">
        <v>13</v>
      </c>
      <c r="B18" s="34">
        <f>SUM(B14:B17)</f>
        <v>19477.051524666589</v>
      </c>
      <c r="C18" s="34">
        <v>19443.707708999998</v>
      </c>
      <c r="D18" s="35">
        <f t="shared" si="2"/>
        <v>0.99828804603076793</v>
      </c>
      <c r="G18" s="9"/>
    </row>
  </sheetData>
  <mergeCells count="1">
    <mergeCell ref="A1:F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17EA0-41F2-40B5-BFC0-E0C0E0B4B197}">
  <sheetPr>
    <tabColor rgb="FF92D050"/>
  </sheetPr>
  <dimension ref="A1:F19"/>
  <sheetViews>
    <sheetView workbookViewId="0">
      <selection activeCell="F2" sqref="F2"/>
    </sheetView>
  </sheetViews>
  <sheetFormatPr defaultColWidth="9.125" defaultRowHeight="20.25"/>
  <cols>
    <col min="1" max="1" width="70" style="12" customWidth="1"/>
    <col min="2" max="2" width="29.875" style="12" bestFit="1" customWidth="1"/>
    <col min="3" max="3" width="25.875" style="12" bestFit="1" customWidth="1"/>
    <col min="4" max="4" width="18.625" style="12" customWidth="1"/>
    <col min="5" max="5" width="9.125" style="12"/>
    <col min="6" max="6" width="9.875" style="12" bestFit="1" customWidth="1"/>
    <col min="7" max="16384" width="9.125" style="12"/>
  </cols>
  <sheetData>
    <row r="1" spans="1:6">
      <c r="A1" s="39" t="s">
        <v>19</v>
      </c>
      <c r="B1" s="39"/>
      <c r="C1" s="39"/>
      <c r="D1" s="39"/>
      <c r="E1" s="39"/>
      <c r="F1" s="39"/>
    </row>
    <row r="2" spans="1:6">
      <c r="D2" s="13" t="s">
        <v>20</v>
      </c>
      <c r="F2" t="s">
        <v>50</v>
      </c>
    </row>
    <row r="3" spans="1:6" ht="60.75">
      <c r="A3" s="14" t="s">
        <v>21</v>
      </c>
      <c r="B3" s="14" t="s">
        <v>22</v>
      </c>
      <c r="C3" s="14" t="s">
        <v>4</v>
      </c>
      <c r="D3" s="14" t="s">
        <v>23</v>
      </c>
    </row>
    <row r="4" spans="1:6">
      <c r="A4" s="15" t="s">
        <v>24</v>
      </c>
      <c r="B4" s="16">
        <v>673956479.03179359</v>
      </c>
      <c r="C4" s="16">
        <v>608590509.1055299</v>
      </c>
      <c r="D4" s="17">
        <f>+C4/B4</f>
        <v>0.90301158611878252</v>
      </c>
      <c r="F4" s="25"/>
    </row>
    <row r="5" spans="1:6">
      <c r="A5" s="18" t="s">
        <v>25</v>
      </c>
      <c r="B5" s="19">
        <v>494510622.13444376</v>
      </c>
      <c r="C5" s="19">
        <v>497219046.70155996</v>
      </c>
      <c r="D5" s="20">
        <f t="shared" ref="D5:D19" si="0">+C5/B5</f>
        <v>1.0054769795549101</v>
      </c>
    </row>
    <row r="6" spans="1:6">
      <c r="A6" s="18" t="s">
        <v>26</v>
      </c>
      <c r="B6" s="19">
        <v>179445856.89734989</v>
      </c>
      <c r="C6" s="19">
        <v>111371462.40396997</v>
      </c>
      <c r="D6" s="20">
        <f t="shared" si="0"/>
        <v>0.62064103529388726</v>
      </c>
    </row>
    <row r="7" spans="1:6">
      <c r="A7" s="15" t="s">
        <v>27</v>
      </c>
      <c r="B7" s="16">
        <v>663331246.58670878</v>
      </c>
      <c r="C7" s="16">
        <v>601124358.13786995</v>
      </c>
      <c r="D7" s="17">
        <f t="shared" si="0"/>
        <v>0.90622047616641666</v>
      </c>
    </row>
    <row r="8" spans="1:6">
      <c r="A8" s="18" t="s">
        <v>28</v>
      </c>
      <c r="B8" s="19">
        <v>405052795.73482227</v>
      </c>
      <c r="C8" s="19">
        <v>451400878.07217002</v>
      </c>
      <c r="D8" s="20">
        <f t="shared" si="0"/>
        <v>1.1144247930773219</v>
      </c>
    </row>
    <row r="9" spans="1:6">
      <c r="A9" s="18" t="s">
        <v>29</v>
      </c>
      <c r="B9" s="19">
        <v>38480772.579505205</v>
      </c>
      <c r="C9" s="19">
        <v>26202930.438009992</v>
      </c>
      <c r="D9" s="20">
        <f t="shared" si="0"/>
        <v>0.68093566426900765</v>
      </c>
    </row>
    <row r="10" spans="1:6">
      <c r="A10" s="15" t="s">
        <v>30</v>
      </c>
      <c r="B10" s="16">
        <f>+SUM(B11:B17)</f>
        <v>148779360.8804163</v>
      </c>
      <c r="C10" s="16">
        <f>+SUM(C11:C17)</f>
        <v>116658916.78814</v>
      </c>
      <c r="D10" s="17">
        <f t="shared" si="0"/>
        <v>0.78410685526406043</v>
      </c>
    </row>
    <row r="11" spans="1:6">
      <c r="A11" s="21" t="s">
        <v>31</v>
      </c>
      <c r="B11" s="22">
        <v>80243774.390610531</v>
      </c>
      <c r="C11" s="22">
        <v>71668929.659009993</v>
      </c>
      <c r="D11" s="20">
        <f t="shared" si="0"/>
        <v>0.89314006230738952</v>
      </c>
    </row>
    <row r="12" spans="1:6">
      <c r="A12" s="21" t="s">
        <v>32</v>
      </c>
      <c r="B12" s="22">
        <v>14576965.992692774</v>
      </c>
      <c r="C12" s="22">
        <v>14716106.779359998</v>
      </c>
      <c r="D12" s="20">
        <f t="shared" si="0"/>
        <v>1.0095452501389504</v>
      </c>
    </row>
    <row r="13" spans="1:6">
      <c r="A13" s="21" t="s">
        <v>33</v>
      </c>
      <c r="B13" s="22">
        <v>3130154.8485907065</v>
      </c>
      <c r="C13" s="22">
        <v>1796210.4905999999</v>
      </c>
      <c r="D13" s="20">
        <f t="shared" si="0"/>
        <v>0.5738407770493239</v>
      </c>
    </row>
    <row r="14" spans="1:6">
      <c r="A14" s="21" t="s">
        <v>34</v>
      </c>
      <c r="B14" s="22">
        <v>5942078.2293896116</v>
      </c>
      <c r="C14" s="22">
        <v>6097869.0843699994</v>
      </c>
      <c r="D14" s="20">
        <f t="shared" si="0"/>
        <v>1.0262182436794325</v>
      </c>
    </row>
    <row r="15" spans="1:6">
      <c r="A15" s="21" t="s">
        <v>35</v>
      </c>
      <c r="B15" s="22">
        <v>20358213.997000001</v>
      </c>
      <c r="C15" s="22">
        <v>2190238.86803</v>
      </c>
      <c r="D15" s="20">
        <f t="shared" si="0"/>
        <v>0.10758502039288687</v>
      </c>
    </row>
    <row r="16" spans="1:6">
      <c r="A16" s="21" t="s">
        <v>36</v>
      </c>
      <c r="B16" s="22">
        <v>16707342.786144981</v>
      </c>
      <c r="C16" s="22">
        <v>11744208.710729999</v>
      </c>
      <c r="D16" s="20">
        <f t="shared" si="0"/>
        <v>0.70293695778296983</v>
      </c>
    </row>
    <row r="17" spans="1:4">
      <c r="A17" s="21" t="s">
        <v>37</v>
      </c>
      <c r="B17" s="22">
        <v>7820830.6359877195</v>
      </c>
      <c r="C17" s="22">
        <v>8445353.1960400008</v>
      </c>
      <c r="D17" s="20">
        <f t="shared" si="0"/>
        <v>1.0798537379365469</v>
      </c>
    </row>
    <row r="18" spans="1:4">
      <c r="A18" s="18" t="s">
        <v>38</v>
      </c>
      <c r="B18" s="19">
        <v>2656308.0998589993</v>
      </c>
      <c r="C18" s="19">
        <v>22807.679199999999</v>
      </c>
      <c r="D18" s="20">
        <f t="shared" si="0"/>
        <v>8.5862325990010962E-3</v>
      </c>
    </row>
    <row r="19" spans="1:4">
      <c r="A19" s="15" t="s">
        <v>39</v>
      </c>
      <c r="B19" s="16">
        <v>10625232.44508481</v>
      </c>
      <c r="C19" s="16">
        <v>7466150.9676599503</v>
      </c>
      <c r="D19" s="17">
        <f t="shared" si="0"/>
        <v>0.7026811889761303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3A94-13CB-496F-9B15-2F5246063E0C}">
  <sheetPr>
    <tabColor rgb="FF92D050"/>
    <pageSetUpPr fitToPage="1"/>
  </sheetPr>
  <dimension ref="C3:H9"/>
  <sheetViews>
    <sheetView view="pageBreakPreview" zoomScale="145" zoomScaleNormal="100" zoomScaleSheetLayoutView="145" workbookViewId="0">
      <selection activeCell="C5" sqref="C5:D5"/>
    </sheetView>
  </sheetViews>
  <sheetFormatPr defaultColWidth="9" defaultRowHeight="20.25"/>
  <cols>
    <col min="1" max="2" width="9" style="12"/>
    <col min="3" max="3" width="9.375" style="12" customWidth="1"/>
    <col min="4" max="4" width="31.75" style="12" customWidth="1"/>
    <col min="5" max="5" width="20.375" style="12" customWidth="1"/>
    <col min="6" max="6" width="21" style="12" bestFit="1" customWidth="1"/>
    <col min="7" max="7" width="25.75" style="12" customWidth="1"/>
    <col min="8" max="14" width="9" style="12"/>
    <col min="15" max="15" width="10.25" style="12" bestFit="1" customWidth="1"/>
    <col min="16" max="16384" width="9" style="12"/>
  </cols>
  <sheetData>
    <row r="3" spans="3:8">
      <c r="C3" s="39" t="s">
        <v>40</v>
      </c>
      <c r="D3" s="39"/>
      <c r="E3" s="39"/>
      <c r="F3" s="39"/>
      <c r="G3" s="39"/>
      <c r="H3" s="39"/>
    </row>
    <row r="4" spans="3:8" ht="21" thickBot="1">
      <c r="C4" s="26"/>
      <c r="D4" s="26"/>
      <c r="E4" s="26"/>
      <c r="F4" s="26"/>
      <c r="G4" s="26" t="s">
        <v>41</v>
      </c>
      <c r="H4" s="26"/>
    </row>
    <row r="5" spans="3:8">
      <c r="C5" s="40" t="s">
        <v>42</v>
      </c>
      <c r="D5" s="41"/>
      <c r="E5" s="27" t="s">
        <v>47</v>
      </c>
      <c r="F5" s="27" t="s">
        <v>48</v>
      </c>
      <c r="G5" s="28" t="s">
        <v>43</v>
      </c>
    </row>
    <row r="6" spans="3:8" ht="81">
      <c r="C6" s="29">
        <v>1</v>
      </c>
      <c r="D6" s="30" t="s">
        <v>44</v>
      </c>
      <c r="E6" s="31">
        <v>1000000</v>
      </c>
      <c r="F6" s="31">
        <v>1000000</v>
      </c>
      <c r="G6" s="32">
        <f>F6/E6</f>
        <v>1</v>
      </c>
    </row>
    <row r="7" spans="3:8" ht="81">
      <c r="C7" s="29">
        <v>2</v>
      </c>
      <c r="D7" s="30" t="s">
        <v>45</v>
      </c>
      <c r="E7" s="31">
        <v>471000</v>
      </c>
      <c r="F7" s="31">
        <v>468000</v>
      </c>
      <c r="G7" s="32">
        <f>F7/E7</f>
        <v>0.99363057324840764</v>
      </c>
    </row>
    <row r="8" spans="3:8" ht="81">
      <c r="C8" s="29">
        <v>3</v>
      </c>
      <c r="D8" s="30" t="s">
        <v>49</v>
      </c>
      <c r="E8" s="31">
        <v>600000</v>
      </c>
      <c r="F8" s="31">
        <v>468000</v>
      </c>
      <c r="G8" s="32">
        <f>F8/E8</f>
        <v>0.78</v>
      </c>
    </row>
    <row r="9" spans="3:8" ht="21" thickBot="1">
      <c r="C9" s="42" t="s">
        <v>46</v>
      </c>
      <c r="D9" s="43"/>
      <c r="E9" s="33">
        <f>SUM(E6:E8)</f>
        <v>2071000</v>
      </c>
      <c r="F9" s="33">
        <f>SUM(F6:F8)</f>
        <v>1936000</v>
      </c>
      <c r="G9" s="36">
        <f>F9/E9</f>
        <v>0.93481409946885563</v>
      </c>
    </row>
  </sheetData>
  <mergeCells count="3">
    <mergeCell ref="C3:H3"/>
    <mergeCell ref="C5:D5"/>
    <mergeCell ref="C9:D9"/>
  </mergeCells>
  <pageMargins left="0.7" right="0.7" top="0.75" bottom="0.75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Asilbek Abduqahhorov</dc:creator>
  <cp:lastModifiedBy>User</cp:lastModifiedBy>
  <cp:lastPrinted>2026-04-08T12:35:57Z</cp:lastPrinted>
  <dcterms:created xsi:type="dcterms:W3CDTF">2025-10-30T10:42:19Z</dcterms:created>
  <dcterms:modified xsi:type="dcterms:W3CDTF">2026-04-27T11:51:47Z</dcterms:modified>
</cp:coreProperties>
</file>